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3715" windowHeight="13740"/>
  </bookViews>
  <sheets>
    <sheet name="기관업무추진비" sheetId="1" r:id="rId1"/>
    <sheet name="시책추진업무추진비" sheetId="2" r:id="rId2"/>
  </sheets>
  <definedNames>
    <definedName name="_xlnm._FilterDatabase" localSheetId="0" hidden="1">기관업무추진비!$H$1:$H$34</definedName>
  </definedNames>
  <calcPr calcId="145621"/>
</workbook>
</file>

<file path=xl/calcChain.xml><?xml version="1.0" encoding="utf-8"?>
<calcChain xmlns="http://schemas.openxmlformats.org/spreadsheetml/2006/main">
  <c r="F14" i="2" l="1"/>
  <c r="K6" i="1" s="1"/>
  <c r="F35" i="1"/>
  <c r="K5" i="1" s="1"/>
  <c r="G35" i="1" l="1"/>
  <c r="H32" i="1"/>
  <c r="H29" i="1"/>
  <c r="H25" i="1"/>
  <c r="H24" i="1"/>
  <c r="H18" i="1"/>
  <c r="H15" i="1"/>
  <c r="L12" i="1" s="1"/>
  <c r="L13" i="1" s="1"/>
  <c r="H14" i="1"/>
  <c r="H35" i="1" l="1"/>
  <c r="K12" i="1"/>
  <c r="M12" i="1" s="1"/>
  <c r="G13" i="2"/>
  <c r="G6" i="2"/>
  <c r="G14" i="2" l="1"/>
  <c r="K11" i="1" s="1"/>
  <c r="M11" i="1" s="1"/>
  <c r="M13" i="1" s="1"/>
  <c r="K7" i="1"/>
  <c r="K13" i="1" l="1"/>
</calcChain>
</file>

<file path=xl/sharedStrings.xml><?xml version="1.0" encoding="utf-8"?>
<sst xmlns="http://schemas.openxmlformats.org/spreadsheetml/2006/main" count="144" uniqueCount="92">
  <si>
    <t>사용일자</t>
  </si>
  <si>
    <t>집행목적</t>
  </si>
  <si>
    <t>장소</t>
  </si>
  <si>
    <t>집행대상</t>
  </si>
  <si>
    <t>지출금액(원)</t>
  </si>
  <si>
    <t>계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</si>
  <si>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</si>
  <si>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</si>
  <si>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</si>
  <si>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</si>
  <si>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시책업무추진비</t>
    <phoneticPr fontId="1" type="noConversion"/>
  </si>
  <si>
    <t>계</t>
    <phoneticPr fontId="1" type="noConversion"/>
  </si>
  <si>
    <t>구분</t>
    <phoneticPr fontId="1" type="noConversion"/>
  </si>
  <si>
    <t>외부</t>
    <phoneticPr fontId="1" type="noConversion"/>
  </si>
  <si>
    <t>내부</t>
    <phoneticPr fontId="1" type="noConversion"/>
  </si>
  <si>
    <t>카드</t>
    <phoneticPr fontId="1" type="noConversion"/>
  </si>
  <si>
    <t>현금</t>
    <phoneticPr fontId="1" type="noConversion"/>
  </si>
  <si>
    <t>□ 경기도박물관 관장</t>
    <phoneticPr fontId="1" type="noConversion"/>
  </si>
  <si>
    <t>외부</t>
    <phoneticPr fontId="1" type="noConversion"/>
  </si>
  <si>
    <t xml:space="preserve"> </t>
    <phoneticPr fontId="1" type="noConversion"/>
  </si>
  <si>
    <t>운영직 직원 격려</t>
  </si>
  <si>
    <t>기와집</t>
  </si>
  <si>
    <t>노리타</t>
  </si>
  <si>
    <t>장가계</t>
  </si>
  <si>
    <t>베뉴31</t>
  </si>
  <si>
    <t>가오리와방패연</t>
  </si>
  <si>
    <t>골목식당</t>
  </si>
  <si>
    <t>경기도박물관장외 6명</t>
  </si>
  <si>
    <t>OOO 직원 외 1명</t>
    <phoneticPr fontId="1" type="noConversion"/>
  </si>
  <si>
    <t>플라워제이제이</t>
  </si>
  <si>
    <t>빈스빈스 경기도미술관점</t>
  </si>
  <si>
    <t>영천식당엘티에스인계점</t>
  </si>
  <si>
    <t>수원꽃농원</t>
  </si>
  <si>
    <t>그린나래</t>
  </si>
  <si>
    <t>상하이</t>
  </si>
  <si>
    <t>버섯이랑</t>
  </si>
  <si>
    <t>울릉관광옥천호텔</t>
  </si>
  <si>
    <t>소나무정원</t>
  </si>
  <si>
    <t>㈜부자 백남준카페</t>
  </si>
  <si>
    <t>ooo</t>
  </si>
  <si>
    <t>스타벅스 송파위례점</t>
  </si>
  <si>
    <t>스타벅스 용인마북DT점</t>
  </si>
  <si>
    <t>용인상갈 파리바게뜨</t>
  </si>
  <si>
    <t>뚜레쥬르 용인상갈</t>
  </si>
  <si>
    <t>이마트 트레이더스 구성점</t>
  </si>
  <si>
    <t>롯데마트 신갈점</t>
  </si>
  <si>
    <t>창립기념일 축하 꽃다발</t>
  </si>
  <si>
    <t>직원 간담회(경영협력실)</t>
  </si>
  <si>
    <t>직원 간담회(경영협력실, 학예실)</t>
  </si>
  <si>
    <t>미술관 전시 오프닝 간담회</t>
  </si>
  <si>
    <t>유관기관 업무협의</t>
  </si>
  <si>
    <t>직원 모친상 화환</t>
  </si>
  <si>
    <t>취임 축하 화환</t>
  </si>
  <si>
    <t>직원 빙부상 화환</t>
  </si>
  <si>
    <t>재단 발전TF 뮤지엄 발전 방향 포럼 협의</t>
  </si>
  <si>
    <t>리뉴얼디자인 설계관련 일정 회의</t>
  </si>
  <si>
    <t>행사 운영관련 직원 격려 다과</t>
  </si>
  <si>
    <t>재단직원 경조사비</t>
  </si>
  <si>
    <t>직원 명절 선물</t>
  </si>
  <si>
    <t>경기도박물관장외 7명</t>
    <phoneticPr fontId="1" type="noConversion"/>
  </si>
  <si>
    <t>경기도박물관장외 18명</t>
    <phoneticPr fontId="1" type="noConversion"/>
  </si>
  <si>
    <t>경기도박물관장외 30명</t>
    <phoneticPr fontId="1" type="noConversion"/>
  </si>
  <si>
    <t>경기도박물관장외 1명</t>
    <phoneticPr fontId="1" type="noConversion"/>
  </si>
  <si>
    <t>경기도박물관장외 14명</t>
    <phoneticPr fontId="1" type="noConversion"/>
  </si>
  <si>
    <t>OOO 직원</t>
    <phoneticPr fontId="1" type="noConversion"/>
  </si>
  <si>
    <t>OOO재단 OOO대표이사</t>
    <phoneticPr fontId="1" type="noConversion"/>
  </si>
  <si>
    <t>경기도박물관장외 3명</t>
    <phoneticPr fontId="1" type="noConversion"/>
  </si>
  <si>
    <t>기획운영팀장외 12명</t>
    <phoneticPr fontId="1" type="noConversion"/>
  </si>
  <si>
    <t>경기도박물관장외 12명</t>
    <phoneticPr fontId="1" type="noConversion"/>
  </si>
  <si>
    <t>경기도박물관장외 11명</t>
    <phoneticPr fontId="1" type="noConversion"/>
  </si>
  <si>
    <t>OOO직원</t>
    <phoneticPr fontId="1" type="noConversion"/>
  </si>
  <si>
    <t>OOO직원</t>
    <phoneticPr fontId="1" type="noConversion"/>
  </si>
  <si>
    <t>OOO직원 외 1명</t>
    <phoneticPr fontId="1" type="noConversion"/>
  </si>
  <si>
    <t>OOO직원 외 3명</t>
    <phoneticPr fontId="1" type="noConversion"/>
  </si>
  <si>
    <t>경기도박물관장외 5명</t>
    <phoneticPr fontId="1" type="noConversion"/>
  </si>
  <si>
    <t>경기도박물관장외 4명</t>
    <phoneticPr fontId="1" type="noConversion"/>
  </si>
  <si>
    <t>경기도박물관장외 6명</t>
    <phoneticPr fontId="1" type="noConversion"/>
  </si>
  <si>
    <t>dp센트럴차이나</t>
  </si>
  <si>
    <t>카페엔드앤드</t>
  </si>
  <si>
    <t>경기도박물관 리뉴얼관련 홍보 간담회</t>
  </si>
  <si>
    <t>포은학회 간담회</t>
  </si>
  <si>
    <t>학술회의 진행관련 임원 간담회</t>
  </si>
  <si>
    <t>휴관안내 홍보시설물 제작협의</t>
  </si>
  <si>
    <t>OOO협회 OOO 外 5명</t>
    <phoneticPr fontId="1" type="noConversion"/>
  </si>
  <si>
    <t>OOO협의회장 외 4명</t>
    <phoneticPr fontId="1" type="noConversion"/>
  </si>
  <si>
    <t>OOO학회 직원 외 14명</t>
    <phoneticPr fontId="1" type="noConversion"/>
  </si>
  <si>
    <t>OOO 교수 외 4명</t>
    <phoneticPr fontId="1" type="noConversion"/>
  </si>
  <si>
    <t>OOO 교수 외 2명</t>
    <phoneticPr fontId="1" type="noConversion"/>
  </si>
  <si>
    <t>OOO직원 외 1명</t>
    <phoneticPr fontId="1" type="noConversion"/>
  </si>
  <si>
    <t>OOO 대표 外 13명</t>
    <phoneticPr fontId="1" type="noConversion"/>
  </si>
  <si>
    <t>2019년 3분기 시책추진 업무추진비 공개자료</t>
    <phoneticPr fontId="1" type="noConversion"/>
  </si>
  <si>
    <t>2019년 3분기 기관운영 업무추진비 공개자료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</si>
</sst>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m\/dd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9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12" fillId="0" borderId="0"/>
    <xf numFmtId="0" fontId="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2" fillId="0" borderId="0">
      <alignment vertical="center"/>
    </xf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12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/>
    <xf numFmtId="0" fontId="7" fillId="0" borderId="0">
      <alignment vertical="center"/>
    </xf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 shrinkToFit="1"/>
    </xf>
    <xf numFmtId="0" fontId="14" fillId="0" borderId="1" xfId="1" applyFont="1" applyBorder="1" applyAlignment="1">
      <alignment horizontal="center" vertical="center" wrapText="1" shrinkToFit="1"/>
    </xf>
    <xf numFmtId="41" fontId="13" fillId="0" borderId="1" xfId="2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 shrinkToFit="1"/>
    </xf>
    <xf numFmtId="41" fontId="14" fillId="0" borderId="1" xfId="2" applyFont="1" applyBorder="1" applyAlignment="1">
      <alignment vertical="center" wrapText="1"/>
    </xf>
    <xf numFmtId="41" fontId="14" fillId="0" borderId="1" xfId="2" applyFont="1" applyBorder="1" applyAlignment="1">
      <alignment horizontal="center" vertical="center" wrapText="1"/>
    </xf>
    <xf numFmtId="41" fontId="11" fillId="2" borderId="1" xfId="4" applyFont="1" applyFill="1" applyBorder="1" applyAlignment="1">
      <alignment horizontal="center" vertical="center" wrapText="1"/>
    </xf>
    <xf numFmtId="41" fontId="13" fillId="0" borderId="1" xfId="4" applyFont="1" applyBorder="1" applyAlignment="1">
      <alignment horizontal="right" vertical="center"/>
    </xf>
    <xf numFmtId="3" fontId="11" fillId="2" borderId="1" xfId="2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/>
    </xf>
    <xf numFmtId="41" fontId="10" fillId="0" borderId="1" xfId="4" applyFont="1" applyFill="1" applyBorder="1" applyAlignment="1">
      <alignment horizontal="center" vertical="center"/>
    </xf>
    <xf numFmtId="178" fontId="13" fillId="2" borderId="1" xfId="3" applyNumberFormat="1" applyFont="1" applyFill="1" applyBorder="1" applyAlignment="1">
      <alignment horizontal="center" vertical="center" shrinkToFit="1"/>
    </xf>
    <xf numFmtId="0" fontId="13" fillId="2" borderId="1" xfId="3" applyNumberFormat="1" applyFont="1" applyFill="1" applyBorder="1" applyAlignment="1">
      <alignment horizontal="center" vertical="center" wrapText="1"/>
    </xf>
    <xf numFmtId="177" fontId="14" fillId="4" borderId="1" xfId="1" applyNumberFormat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shrinkToFit="1"/>
    </xf>
    <xf numFmtId="41" fontId="14" fillId="4" borderId="1" xfId="2" applyFont="1" applyFill="1" applyBorder="1" applyAlignment="1">
      <alignment horizontal="center" vertical="center"/>
    </xf>
    <xf numFmtId="176" fontId="14" fillId="4" borderId="1" xfId="2" applyNumberFormat="1" applyFont="1" applyFill="1" applyBorder="1" applyAlignment="1">
      <alignment horizontal="center" vertical="center" wrapText="1"/>
    </xf>
    <xf numFmtId="41" fontId="14" fillId="4" borderId="1" xfId="2" applyFont="1" applyFill="1" applyBorder="1" applyAlignment="1">
      <alignment vertical="center"/>
    </xf>
    <xf numFmtId="41" fontId="14" fillId="4" borderId="1" xfId="4" applyFont="1" applyFill="1" applyBorder="1" applyAlignment="1">
      <alignment horizontal="center" vertical="center"/>
    </xf>
    <xf numFmtId="177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shrinkToFit="1"/>
    </xf>
    <xf numFmtId="41" fontId="8" fillId="4" borderId="1" xfId="2" applyFont="1" applyFill="1" applyBorder="1" applyAlignment="1">
      <alignment horizontal="center" vertical="center"/>
    </xf>
    <xf numFmtId="176" fontId="8" fillId="4" borderId="1" xfId="2" applyNumberFormat="1" applyFont="1" applyFill="1" applyBorder="1" applyAlignment="1">
      <alignment horizontal="center" vertical="center" wrapText="1"/>
    </xf>
    <xf numFmtId="41" fontId="8" fillId="4" borderId="1" xfId="2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177" fontId="13" fillId="2" borderId="1" xfId="3" applyNumberFormat="1" applyFont="1" applyFill="1" applyBorder="1" applyAlignment="1">
      <alignment horizontal="center" vertical="center" wrapText="1"/>
    </xf>
    <xf numFmtId="177" fontId="3" fillId="0" borderId="0" xfId="1" applyNumberFormat="1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</cellXfs>
  <cellStyles count="72"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3" xfId="68"/>
    <cellStyle name="쉼표 [0] 2 4" xfId="54"/>
    <cellStyle name="쉼표 [0] 2 5" xfId="50"/>
    <cellStyle name="쉼표 [0] 3" xfId="56"/>
    <cellStyle name="쉼표 [0] 3 2" xfId="69"/>
    <cellStyle name="쉼표 [0] 4" xfId="49"/>
    <cellStyle name="쉼표 [0] 5" xfId="53"/>
    <cellStyle name="쉼표 [0] 5 2" xfId="62"/>
    <cellStyle name="쉼표 [0] 6" xfId="64"/>
    <cellStyle name="쉼표 [0] 9" xfId="39"/>
    <cellStyle name="통화 [0] 2" xfId="67"/>
    <cellStyle name="통화 [0] 3" xfId="70"/>
    <cellStyle name="표준" xfId="0" builtinId="0"/>
    <cellStyle name="표준 10" xfId="12"/>
    <cellStyle name="표준 11" xfId="35"/>
    <cellStyle name="표준 12" xfId="36"/>
    <cellStyle name="표준 13" xfId="34"/>
    <cellStyle name="표준 14" xfId="41"/>
    <cellStyle name="표준 15" xfId="48"/>
    <cellStyle name="표준 16" xfId="51"/>
    <cellStyle name="표준 17" xfId="38"/>
    <cellStyle name="표준 18" xfId="45"/>
    <cellStyle name="표준 2" xfId="3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0" xfId="43"/>
    <cellStyle name="표준 21" xfId="42"/>
    <cellStyle name="표준 3" xfId="1"/>
    <cellStyle name="표준 3 2" xfId="32"/>
    <cellStyle name="표준 3 3" xfId="58"/>
    <cellStyle name="표준 3 4" xfId="71"/>
    <cellStyle name="표준 3 5" xfId="47"/>
    <cellStyle name="표준 4" xfId="46"/>
    <cellStyle name="표준 4 2" xfId="60"/>
    <cellStyle name="표준 4 3" xfId="52"/>
    <cellStyle name="표준 42 2" xfId="10"/>
    <cellStyle name="표준 43" xfId="13"/>
    <cellStyle name="표준 5" xfId="7"/>
    <cellStyle name="표준 5 2" xfId="59"/>
    <cellStyle name="표준 6" xfId="37"/>
    <cellStyle name="표준 60" xfId="31"/>
    <cellStyle name="표준 61" xfId="30"/>
    <cellStyle name="표준 62" xfId="29"/>
    <cellStyle name="표준 7" xfId="6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5"/>
  <sheetViews>
    <sheetView tabSelected="1" view="pageBreakPreview" zoomScaleNormal="100" zoomScaleSheetLayoutView="100" workbookViewId="0">
      <selection activeCell="C12" sqref="C12"/>
    </sheetView>
  </sheetViews>
  <sheetFormatPr defaultRowHeight="40.5" customHeight="1"/>
  <cols>
    <col min="1" max="1" width="3.75" customWidth="1"/>
    <col min="2" max="2" width="26.375" customWidth="1"/>
    <col min="3" max="3" width="35.875" style="1" customWidth="1"/>
    <col min="4" max="4" width="18.875" customWidth="1"/>
    <col min="5" max="5" width="41" customWidth="1"/>
    <col min="6" max="6" width="15.25" style="20" customWidth="1"/>
    <col min="7" max="7" width="14.5" style="22" hidden="1" customWidth="1"/>
    <col min="8" max="8" width="11.375" style="21" hidden="1" customWidth="1"/>
    <col min="9" max="9" width="0" hidden="1" customWidth="1"/>
    <col min="10" max="10" width="18.625" hidden="1" customWidth="1"/>
    <col min="11" max="11" width="14" hidden="1" customWidth="1"/>
    <col min="12" max="13" width="13.375" hidden="1" customWidth="1"/>
  </cols>
  <sheetData>
    <row r="1" spans="1:13" ht="21.75" customHeight="1"/>
    <row r="2" spans="1:13" ht="40.5" customHeight="1">
      <c r="A2" s="4"/>
      <c r="B2" s="51" t="s">
        <v>91</v>
      </c>
      <c r="C2" s="51"/>
      <c r="D2" s="51"/>
      <c r="E2" s="51"/>
      <c r="F2" s="51"/>
      <c r="G2" s="51"/>
      <c r="H2" s="51"/>
    </row>
    <row r="3" spans="1:13" ht="16.5" customHeight="1">
      <c r="A3" s="3"/>
      <c r="B3" s="8"/>
      <c r="C3" s="10"/>
      <c r="D3" s="6"/>
      <c r="E3" s="2"/>
    </row>
    <row r="4" spans="1:13" ht="26.25" customHeight="1">
      <c r="A4" s="13" t="s">
        <v>6</v>
      </c>
      <c r="B4" s="13" t="s">
        <v>17</v>
      </c>
      <c r="C4" s="14"/>
      <c r="D4" s="7"/>
      <c r="E4" s="5"/>
    </row>
    <row r="5" spans="1:13" s="1" customFormat="1" ht="27" customHeight="1">
      <c r="A5" s="18"/>
      <c r="B5" s="38" t="s">
        <v>0</v>
      </c>
      <c r="C5" s="39" t="s">
        <v>1</v>
      </c>
      <c r="D5" s="40" t="s">
        <v>2</v>
      </c>
      <c r="E5" s="41" t="s">
        <v>3</v>
      </c>
      <c r="F5" s="42" t="s">
        <v>4</v>
      </c>
      <c r="G5" s="43" t="s">
        <v>8</v>
      </c>
      <c r="H5" s="43" t="s">
        <v>7</v>
      </c>
      <c r="J5" s="34" t="s">
        <v>9</v>
      </c>
      <c r="K5" s="35">
        <f>F35</f>
        <v>2760050</v>
      </c>
      <c r="L5" s="23"/>
      <c r="M5" s="23"/>
    </row>
    <row r="6" spans="1:13" s="52" customFormat="1" ht="27" customHeight="1">
      <c r="B6" s="50">
        <v>43647</v>
      </c>
      <c r="C6" s="36" t="s">
        <v>46</v>
      </c>
      <c r="D6" s="37" t="s">
        <v>29</v>
      </c>
      <c r="E6" s="24" t="s">
        <v>28</v>
      </c>
      <c r="F6" s="31">
        <v>100000</v>
      </c>
      <c r="G6" s="32"/>
      <c r="H6" s="32"/>
      <c r="J6" s="52" t="s">
        <v>10</v>
      </c>
      <c r="K6" s="52">
        <f>시책추진업무추진비!F14</f>
        <v>650800</v>
      </c>
    </row>
    <row r="7" spans="1:13" s="52" customFormat="1" ht="27" customHeight="1">
      <c r="B7" s="50">
        <v>43647</v>
      </c>
      <c r="C7" s="36" t="s">
        <v>47</v>
      </c>
      <c r="D7" s="37" t="s">
        <v>24</v>
      </c>
      <c r="E7" s="24" t="s">
        <v>59</v>
      </c>
      <c r="F7" s="31">
        <v>36000</v>
      </c>
      <c r="G7" s="32"/>
      <c r="H7" s="32"/>
      <c r="J7" s="52" t="s">
        <v>11</v>
      </c>
      <c r="K7" s="52">
        <f>SUM(K5:K6)</f>
        <v>3410850</v>
      </c>
    </row>
    <row r="8" spans="1:13" s="52" customFormat="1" ht="27" customHeight="1">
      <c r="B8" s="50">
        <v>43651</v>
      </c>
      <c r="C8" s="36" t="s">
        <v>20</v>
      </c>
      <c r="D8" s="37" t="s">
        <v>26</v>
      </c>
      <c r="E8" s="24" t="s">
        <v>60</v>
      </c>
      <c r="F8" s="31">
        <v>228000</v>
      </c>
      <c r="G8" s="32"/>
      <c r="H8" s="32"/>
    </row>
    <row r="9" spans="1:13" s="52" customFormat="1" ht="27" customHeight="1">
      <c r="B9" s="50">
        <v>43651</v>
      </c>
      <c r="C9" s="36" t="s">
        <v>48</v>
      </c>
      <c r="D9" s="37" t="s">
        <v>23</v>
      </c>
      <c r="E9" s="24" t="s">
        <v>61</v>
      </c>
      <c r="F9" s="31">
        <v>207000</v>
      </c>
      <c r="G9" s="32"/>
      <c r="H9" s="32"/>
    </row>
    <row r="10" spans="1:13" s="52" customFormat="1" ht="27" customHeight="1">
      <c r="B10" s="50">
        <v>43657</v>
      </c>
      <c r="C10" s="36" t="s">
        <v>49</v>
      </c>
      <c r="D10" s="37" t="s">
        <v>30</v>
      </c>
      <c r="E10" s="24" t="s">
        <v>62</v>
      </c>
      <c r="F10" s="31">
        <v>7700</v>
      </c>
      <c r="G10" s="32"/>
      <c r="H10" s="32"/>
      <c r="J10" s="52" t="s">
        <v>12</v>
      </c>
      <c r="K10" s="52" t="s">
        <v>13</v>
      </c>
      <c r="L10" s="52" t="s">
        <v>14</v>
      </c>
      <c r="M10" s="52" t="s">
        <v>11</v>
      </c>
    </row>
    <row r="11" spans="1:13" s="52" customFormat="1" ht="27" customHeight="1">
      <c r="B11" s="50">
        <v>43657</v>
      </c>
      <c r="C11" s="36" t="s">
        <v>50</v>
      </c>
      <c r="D11" s="37" t="s">
        <v>31</v>
      </c>
      <c r="E11" s="24" t="s">
        <v>63</v>
      </c>
      <c r="F11" s="31">
        <v>220000</v>
      </c>
      <c r="G11" s="32"/>
      <c r="H11" s="32"/>
      <c r="J11" s="52" t="s">
        <v>15</v>
      </c>
      <c r="K11" s="52">
        <f>SUM(G35,시책추진업무추진비!G14)</f>
        <v>849680</v>
      </c>
      <c r="L11" s="52">
        <v>6532500</v>
      </c>
      <c r="M11" s="52">
        <f>SUM(K11:L11)</f>
        <v>7382180</v>
      </c>
    </row>
    <row r="12" spans="1:13" s="52" customFormat="1" ht="27" customHeight="1">
      <c r="B12" s="50">
        <v>43658</v>
      </c>
      <c r="C12" s="36" t="s">
        <v>48</v>
      </c>
      <c r="D12" s="37" t="s">
        <v>26</v>
      </c>
      <c r="E12" s="24" t="s">
        <v>61</v>
      </c>
      <c r="F12" s="31">
        <v>276000</v>
      </c>
      <c r="G12" s="32">
        <v>71000</v>
      </c>
      <c r="H12" s="32"/>
      <c r="J12" s="52" t="s">
        <v>16</v>
      </c>
      <c r="K12" s="52" t="e">
        <f>SUM(H14,H29,H32,#REF!)</f>
        <v>#REF!</v>
      </c>
      <c r="L12" s="52" t="e">
        <f>SUM(H15,H18,H24,H25,#REF!,#REF!,#REF!,#REF!,#REF!,#REF!)</f>
        <v>#REF!</v>
      </c>
      <c r="M12" s="52" t="e">
        <f>SUM(K12:L12)</f>
        <v>#REF!</v>
      </c>
    </row>
    <row r="13" spans="1:13" s="52" customFormat="1" ht="27" customHeight="1">
      <c r="B13" s="50">
        <v>43662</v>
      </c>
      <c r="C13" s="36" t="s">
        <v>51</v>
      </c>
      <c r="D13" s="37" t="s">
        <v>32</v>
      </c>
      <c r="E13" s="24" t="s">
        <v>64</v>
      </c>
      <c r="F13" s="31">
        <v>100000</v>
      </c>
      <c r="G13" s="32"/>
      <c r="H13" s="32"/>
      <c r="J13" s="52" t="s">
        <v>11</v>
      </c>
      <c r="K13" s="52" t="e">
        <f>SUM(K11:K12)</f>
        <v>#REF!</v>
      </c>
      <c r="L13" s="52" t="e">
        <f t="shared" ref="L13:M13" si="0">SUM(L11:L12)</f>
        <v>#REF!</v>
      </c>
      <c r="M13" s="52" t="e">
        <f t="shared" si="0"/>
        <v>#REF!</v>
      </c>
    </row>
    <row r="14" spans="1:13" s="52" customFormat="1" ht="27" customHeight="1">
      <c r="B14" s="50">
        <v>43662</v>
      </c>
      <c r="C14" s="36" t="s">
        <v>52</v>
      </c>
      <c r="D14" s="37" t="s">
        <v>32</v>
      </c>
      <c r="E14" s="24" t="s">
        <v>65</v>
      </c>
      <c r="F14" s="31">
        <v>100000</v>
      </c>
      <c r="G14" s="32"/>
      <c r="H14" s="32">
        <f>F14</f>
        <v>100000</v>
      </c>
    </row>
    <row r="15" spans="1:13" s="52" customFormat="1" ht="27" customHeight="1">
      <c r="B15" s="50">
        <v>43662</v>
      </c>
      <c r="C15" s="36" t="s">
        <v>53</v>
      </c>
      <c r="D15" s="37" t="s">
        <v>32</v>
      </c>
      <c r="E15" s="24" t="s">
        <v>64</v>
      </c>
      <c r="F15" s="31">
        <v>100000</v>
      </c>
      <c r="G15" s="32"/>
      <c r="H15" s="32">
        <f>F15</f>
        <v>100000</v>
      </c>
    </row>
    <row r="16" spans="1:13" s="52" customFormat="1" ht="27" customHeight="1">
      <c r="B16" s="50">
        <v>43665</v>
      </c>
      <c r="C16" s="36" t="s">
        <v>54</v>
      </c>
      <c r="D16" s="37" t="s">
        <v>33</v>
      </c>
      <c r="E16" s="24" t="s">
        <v>66</v>
      </c>
      <c r="F16" s="31">
        <v>15100</v>
      </c>
      <c r="G16" s="32"/>
      <c r="H16" s="32"/>
    </row>
    <row r="17" spans="2:8" s="52" customFormat="1" ht="27" customHeight="1">
      <c r="B17" s="50">
        <v>43671</v>
      </c>
      <c r="C17" s="36" t="s">
        <v>47</v>
      </c>
      <c r="D17" s="37" t="s">
        <v>34</v>
      </c>
      <c r="E17" s="24" t="s">
        <v>67</v>
      </c>
      <c r="F17" s="31">
        <v>79000</v>
      </c>
      <c r="G17" s="32"/>
      <c r="H17" s="32"/>
    </row>
    <row r="18" spans="2:8" s="52" customFormat="1" ht="27" customHeight="1">
      <c r="B18" s="50">
        <v>43675</v>
      </c>
      <c r="C18" s="36" t="s">
        <v>47</v>
      </c>
      <c r="D18" s="37" t="s">
        <v>35</v>
      </c>
      <c r="E18" s="24" t="s">
        <v>59</v>
      </c>
      <c r="F18" s="31">
        <v>60000</v>
      </c>
      <c r="G18" s="32"/>
      <c r="H18" s="32">
        <f>F18</f>
        <v>60000</v>
      </c>
    </row>
    <row r="19" spans="2:8" s="52" customFormat="1" ht="27" customHeight="1">
      <c r="B19" s="50">
        <v>43675</v>
      </c>
      <c r="C19" s="36" t="s">
        <v>55</v>
      </c>
      <c r="D19" s="37" t="s">
        <v>24</v>
      </c>
      <c r="E19" s="24" t="s">
        <v>27</v>
      </c>
      <c r="F19" s="31">
        <v>25500</v>
      </c>
      <c r="G19" s="32"/>
      <c r="H19" s="32"/>
    </row>
    <row r="20" spans="2:8" s="52" customFormat="1" ht="27" customHeight="1">
      <c r="B20" s="50">
        <v>43680</v>
      </c>
      <c r="C20" s="36" t="s">
        <v>56</v>
      </c>
      <c r="D20" s="37" t="s">
        <v>36</v>
      </c>
      <c r="E20" s="24" t="s">
        <v>68</v>
      </c>
      <c r="F20" s="31">
        <v>88000</v>
      </c>
      <c r="G20" s="32">
        <v>84000</v>
      </c>
      <c r="H20" s="32"/>
    </row>
    <row r="21" spans="2:8" s="52" customFormat="1" ht="27" customHeight="1">
      <c r="B21" s="50">
        <v>43682</v>
      </c>
      <c r="C21" s="36" t="s">
        <v>47</v>
      </c>
      <c r="D21" s="37" t="s">
        <v>24</v>
      </c>
      <c r="E21" s="24" t="s">
        <v>68</v>
      </c>
      <c r="F21" s="31">
        <v>62800</v>
      </c>
      <c r="G21" s="32">
        <v>36500</v>
      </c>
      <c r="H21" s="32"/>
    </row>
    <row r="22" spans="2:8" s="52" customFormat="1" ht="27" customHeight="1">
      <c r="B22" s="50">
        <v>43686</v>
      </c>
      <c r="C22" s="36" t="s">
        <v>47</v>
      </c>
      <c r="D22" s="37" t="s">
        <v>26</v>
      </c>
      <c r="E22" s="24" t="s">
        <v>68</v>
      </c>
      <c r="F22" s="31">
        <v>176000</v>
      </c>
      <c r="G22" s="32">
        <v>182000</v>
      </c>
      <c r="H22" s="32"/>
    </row>
    <row r="23" spans="2:8" s="52" customFormat="1" ht="27" customHeight="1">
      <c r="B23" s="50">
        <v>43704</v>
      </c>
      <c r="C23" s="36" t="s">
        <v>20</v>
      </c>
      <c r="D23" s="37" t="s">
        <v>37</v>
      </c>
      <c r="E23" s="24" t="s">
        <v>69</v>
      </c>
      <c r="F23" s="31">
        <v>176000</v>
      </c>
      <c r="G23" s="32">
        <v>109180</v>
      </c>
      <c r="H23" s="32"/>
    </row>
    <row r="24" spans="2:8" s="52" customFormat="1" ht="27" customHeight="1">
      <c r="B24" s="50">
        <v>43704</v>
      </c>
      <c r="C24" s="36" t="s">
        <v>20</v>
      </c>
      <c r="D24" s="37" t="s">
        <v>38</v>
      </c>
      <c r="E24" s="24" t="s">
        <v>69</v>
      </c>
      <c r="F24" s="31">
        <v>35660</v>
      </c>
      <c r="G24" s="32"/>
      <c r="H24" s="32">
        <f>F24</f>
        <v>35660</v>
      </c>
    </row>
    <row r="25" spans="2:8" s="52" customFormat="1" ht="27" customHeight="1">
      <c r="B25" s="50">
        <v>43707</v>
      </c>
      <c r="C25" s="36" t="s">
        <v>57</v>
      </c>
      <c r="D25" s="37" t="s">
        <v>39</v>
      </c>
      <c r="E25" s="24" t="s">
        <v>70</v>
      </c>
      <c r="F25" s="31">
        <v>50000</v>
      </c>
      <c r="G25" s="32"/>
      <c r="H25" s="32">
        <f>F25</f>
        <v>50000</v>
      </c>
    </row>
    <row r="26" spans="2:8" s="52" customFormat="1" ht="27" customHeight="1">
      <c r="B26" s="50">
        <v>43712</v>
      </c>
      <c r="C26" s="36" t="s">
        <v>58</v>
      </c>
      <c r="D26" s="37" t="s">
        <v>40</v>
      </c>
      <c r="E26" s="24" t="s">
        <v>71</v>
      </c>
      <c r="F26" s="31">
        <v>39000</v>
      </c>
      <c r="G26" s="32">
        <v>151000</v>
      </c>
      <c r="H26" s="32"/>
    </row>
    <row r="27" spans="2:8" s="52" customFormat="1" ht="27" customHeight="1">
      <c r="B27" s="50">
        <v>43713</v>
      </c>
      <c r="C27" s="36" t="s">
        <v>58</v>
      </c>
      <c r="D27" s="37" t="s">
        <v>41</v>
      </c>
      <c r="E27" s="24" t="s">
        <v>72</v>
      </c>
      <c r="F27" s="31">
        <v>78000</v>
      </c>
      <c r="G27" s="32"/>
      <c r="H27" s="32"/>
    </row>
    <row r="28" spans="2:8" s="52" customFormat="1" ht="27" customHeight="1">
      <c r="B28" s="50">
        <v>43713</v>
      </c>
      <c r="C28" s="36" t="s">
        <v>58</v>
      </c>
      <c r="D28" s="37" t="s">
        <v>41</v>
      </c>
      <c r="E28" s="24" t="s">
        <v>73</v>
      </c>
      <c r="F28" s="31">
        <v>132000</v>
      </c>
      <c r="G28" s="32"/>
      <c r="H28" s="32"/>
    </row>
    <row r="29" spans="2:8" s="52" customFormat="1" ht="27" customHeight="1">
      <c r="B29" s="50">
        <v>43726</v>
      </c>
      <c r="C29" s="36" t="s">
        <v>47</v>
      </c>
      <c r="D29" s="37" t="s">
        <v>42</v>
      </c>
      <c r="E29" s="24" t="s">
        <v>74</v>
      </c>
      <c r="F29" s="31">
        <v>26600</v>
      </c>
      <c r="G29" s="32"/>
      <c r="H29" s="32">
        <f>F29</f>
        <v>26600</v>
      </c>
    </row>
    <row r="30" spans="2:8" s="52" customFormat="1" ht="27" customHeight="1">
      <c r="B30" s="50">
        <v>43728</v>
      </c>
      <c r="C30" s="36" t="s">
        <v>57</v>
      </c>
      <c r="D30" s="37" t="s">
        <v>39</v>
      </c>
      <c r="E30" s="24" t="s">
        <v>71</v>
      </c>
      <c r="F30" s="31">
        <v>50000</v>
      </c>
      <c r="G30" s="32"/>
      <c r="H30" s="32"/>
    </row>
    <row r="31" spans="2:8" s="52" customFormat="1" ht="27" customHeight="1">
      <c r="B31" s="50">
        <v>43728</v>
      </c>
      <c r="C31" s="36" t="s">
        <v>47</v>
      </c>
      <c r="D31" s="37" t="s">
        <v>22</v>
      </c>
      <c r="E31" s="24" t="s">
        <v>63</v>
      </c>
      <c r="F31" s="31">
        <v>142000</v>
      </c>
      <c r="G31" s="32"/>
      <c r="H31" s="32"/>
    </row>
    <row r="32" spans="2:8" s="52" customFormat="1" ht="27" customHeight="1">
      <c r="B32" s="50">
        <v>43728</v>
      </c>
      <c r="C32" s="36" t="s">
        <v>47</v>
      </c>
      <c r="D32" s="37" t="s">
        <v>43</v>
      </c>
      <c r="E32" s="24" t="s">
        <v>75</v>
      </c>
      <c r="F32" s="31">
        <v>23750</v>
      </c>
      <c r="G32" s="32"/>
      <c r="H32" s="32">
        <f>F32</f>
        <v>23750</v>
      </c>
    </row>
    <row r="33" spans="2:8" s="52" customFormat="1" ht="27" customHeight="1">
      <c r="B33" s="50">
        <v>43738</v>
      </c>
      <c r="C33" s="36" t="s">
        <v>47</v>
      </c>
      <c r="D33" s="37" t="s">
        <v>44</v>
      </c>
      <c r="E33" s="24" t="s">
        <v>76</v>
      </c>
      <c r="F33" s="31">
        <v>65640</v>
      </c>
      <c r="G33" s="32"/>
      <c r="H33" s="32"/>
    </row>
    <row r="34" spans="2:8" s="52" customFormat="1" ht="27" customHeight="1">
      <c r="B34" s="50">
        <v>43738</v>
      </c>
      <c r="C34" s="36" t="s">
        <v>47</v>
      </c>
      <c r="D34" s="37" t="s">
        <v>45</v>
      </c>
      <c r="E34" s="24" t="s">
        <v>76</v>
      </c>
      <c r="F34" s="31">
        <v>60300</v>
      </c>
      <c r="G34" s="32"/>
      <c r="H34" s="32"/>
    </row>
    <row r="35" spans="2:8" ht="27" customHeight="1">
      <c r="B35" s="25" t="s">
        <v>5</v>
      </c>
      <c r="C35" s="26" t="s">
        <v>19</v>
      </c>
      <c r="D35" s="27"/>
      <c r="E35" s="28"/>
      <c r="F35" s="29">
        <f>SUM(F6:F34)</f>
        <v>2760050</v>
      </c>
      <c r="G35" s="29">
        <f>SUM(G6:G34)</f>
        <v>633680</v>
      </c>
      <c r="H35" s="29">
        <f>SUM(H6:H34)</f>
        <v>396010</v>
      </c>
    </row>
  </sheetData>
  <autoFilter ref="H1:H34"/>
  <mergeCells count="1">
    <mergeCell ref="B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4"/>
  <sheetViews>
    <sheetView view="pageBreakPreview" zoomScaleNormal="100" zoomScaleSheetLayoutView="100" workbookViewId="0">
      <selection activeCell="C8" sqref="C8"/>
    </sheetView>
  </sheetViews>
  <sheetFormatPr defaultRowHeight="40.5" customHeight="1"/>
  <cols>
    <col min="1" max="1" width="3.75" customWidth="1"/>
    <col min="2" max="2" width="26.375" customWidth="1"/>
    <col min="3" max="3" width="35.875" customWidth="1"/>
    <col min="4" max="4" width="18.875" customWidth="1"/>
    <col min="5" max="5" width="24.75" customWidth="1"/>
    <col min="6" max="6" width="15.125" style="9" customWidth="1"/>
    <col min="7" max="7" width="12.375" hidden="1" customWidth="1"/>
  </cols>
  <sheetData>
    <row r="1" spans="1:7" ht="21.75" customHeight="1"/>
    <row r="2" spans="1:7" ht="40.5" customHeight="1">
      <c r="A2" s="12"/>
      <c r="B2" s="51" t="s">
        <v>90</v>
      </c>
      <c r="C2" s="51"/>
      <c r="D2" s="51"/>
      <c r="E2" s="51"/>
      <c r="F2" s="51"/>
      <c r="G2" s="51"/>
    </row>
    <row r="3" spans="1:7" ht="16.5" customHeight="1">
      <c r="A3" s="11"/>
      <c r="B3" s="17"/>
      <c r="C3" s="10"/>
      <c r="D3" s="15"/>
      <c r="E3" s="10"/>
    </row>
    <row r="4" spans="1:7" ht="27" customHeight="1">
      <c r="A4" s="13" t="s">
        <v>6</v>
      </c>
      <c r="B4" s="13" t="s">
        <v>17</v>
      </c>
      <c r="C4" s="14"/>
      <c r="D4" s="16"/>
      <c r="E4" s="14"/>
    </row>
    <row r="5" spans="1:7" s="1" customFormat="1" ht="27" customHeight="1">
      <c r="A5" s="18"/>
      <c r="B5" s="44" t="s">
        <v>0</v>
      </c>
      <c r="C5" s="45" t="s">
        <v>1</v>
      </c>
      <c r="D5" s="46" t="s">
        <v>2</v>
      </c>
      <c r="E5" s="47" t="s">
        <v>3</v>
      </c>
      <c r="F5" s="48" t="s">
        <v>4</v>
      </c>
      <c r="G5" s="49" t="s">
        <v>18</v>
      </c>
    </row>
    <row r="6" spans="1:7" s="53" customFormat="1" ht="27" customHeight="1">
      <c r="A6" s="19"/>
      <c r="B6" s="50">
        <v>43683</v>
      </c>
      <c r="C6" s="36" t="s">
        <v>79</v>
      </c>
      <c r="D6" s="37" t="s">
        <v>22</v>
      </c>
      <c r="E6" s="24" t="s">
        <v>83</v>
      </c>
      <c r="F6" s="31">
        <v>84000</v>
      </c>
      <c r="G6" s="33">
        <f>F6</f>
        <v>84000</v>
      </c>
    </row>
    <row r="7" spans="1:7" s="53" customFormat="1" ht="27" customHeight="1">
      <c r="A7" s="19"/>
      <c r="B7" s="50">
        <v>43683</v>
      </c>
      <c r="C7" s="36" t="s">
        <v>79</v>
      </c>
      <c r="D7" s="37" t="s">
        <v>24</v>
      </c>
      <c r="E7" s="24" t="s">
        <v>83</v>
      </c>
      <c r="F7" s="31">
        <v>19000</v>
      </c>
      <c r="G7" s="33"/>
    </row>
    <row r="8" spans="1:7" s="53" customFormat="1" ht="27" customHeight="1">
      <c r="A8" s="19"/>
      <c r="B8" s="50">
        <v>43699</v>
      </c>
      <c r="C8" s="36" t="s">
        <v>79</v>
      </c>
      <c r="D8" s="37" t="s">
        <v>25</v>
      </c>
      <c r="E8" s="24" t="s">
        <v>84</v>
      </c>
      <c r="F8" s="31">
        <v>68000</v>
      </c>
      <c r="G8" s="33"/>
    </row>
    <row r="9" spans="1:7" s="53" customFormat="1" ht="27" customHeight="1">
      <c r="A9" s="19"/>
      <c r="B9" s="50">
        <v>43700</v>
      </c>
      <c r="C9" s="36" t="s">
        <v>80</v>
      </c>
      <c r="D9" s="37" t="s">
        <v>77</v>
      </c>
      <c r="E9" s="24" t="s">
        <v>85</v>
      </c>
      <c r="F9" s="31">
        <v>305000</v>
      </c>
      <c r="G9" s="33"/>
    </row>
    <row r="10" spans="1:7" s="53" customFormat="1" ht="27" customHeight="1">
      <c r="A10" s="19"/>
      <c r="B10" s="50">
        <v>43714</v>
      </c>
      <c r="C10" s="36" t="s">
        <v>81</v>
      </c>
      <c r="D10" s="37" t="s">
        <v>78</v>
      </c>
      <c r="E10" s="24" t="s">
        <v>86</v>
      </c>
      <c r="F10" s="31">
        <v>27600</v>
      </c>
      <c r="G10" s="33"/>
    </row>
    <row r="11" spans="1:7" s="53" customFormat="1" ht="27" customHeight="1">
      <c r="A11" s="19"/>
      <c r="B11" s="50">
        <v>43714</v>
      </c>
      <c r="C11" s="36" t="s">
        <v>81</v>
      </c>
      <c r="D11" s="37" t="s">
        <v>78</v>
      </c>
      <c r="E11" s="24" t="s">
        <v>87</v>
      </c>
      <c r="F11" s="31">
        <v>11400</v>
      </c>
      <c r="G11" s="33"/>
    </row>
    <row r="12" spans="1:7" s="53" customFormat="1" ht="27" customHeight="1">
      <c r="A12" s="19"/>
      <c r="B12" s="50">
        <v>43714</v>
      </c>
      <c r="C12" s="36" t="s">
        <v>81</v>
      </c>
      <c r="D12" s="37" t="s">
        <v>78</v>
      </c>
      <c r="E12" s="24" t="s">
        <v>88</v>
      </c>
      <c r="F12" s="31">
        <v>3800</v>
      </c>
      <c r="G12" s="33"/>
    </row>
    <row r="13" spans="1:7" s="53" customFormat="1" ht="27" customHeight="1">
      <c r="A13" s="19"/>
      <c r="B13" s="50">
        <v>43732</v>
      </c>
      <c r="C13" s="36" t="s">
        <v>82</v>
      </c>
      <c r="D13" s="37" t="s">
        <v>21</v>
      </c>
      <c r="E13" s="24" t="s">
        <v>89</v>
      </c>
      <c r="F13" s="31">
        <v>132000</v>
      </c>
      <c r="G13" s="33">
        <f t="shared" ref="G13" si="0">F13</f>
        <v>132000</v>
      </c>
    </row>
    <row r="14" spans="1:7" ht="27" customHeight="1">
      <c r="B14" s="25" t="s">
        <v>5</v>
      </c>
      <c r="C14" s="26" t="s">
        <v>19</v>
      </c>
      <c r="D14" s="27"/>
      <c r="E14" s="28"/>
      <c r="F14" s="30">
        <f>SUM(F6:F13)</f>
        <v>650800</v>
      </c>
      <c r="G14" s="30">
        <f>SUM(G6:G13)</f>
        <v>216000</v>
      </c>
    </row>
  </sheetData>
  <mergeCells count="1">
    <mergeCell ref="B2:G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시책추진업무추진비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2017-01-11T10:04:03Z</cp:lastPrinted>
  <dcterms:created xsi:type="dcterms:W3CDTF">2015-07-28T00:57:11Z</dcterms:created>
  <dcterms:modified xsi:type="dcterms:W3CDTF">2019-10-30T04:51:45Z</dcterms:modified>
</cp:coreProperties>
</file>