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기관업무추진비!$H$1:$H$24</definedName>
  </definedNames>
  <calcPr calcId="125725"/>
</workbook>
</file>

<file path=xl/calcChain.xml><?xml version="1.0" encoding="utf-8"?>
<calcChain xmlns="http://schemas.openxmlformats.org/spreadsheetml/2006/main">
  <c r="K18" i="1"/>
  <c r="L19"/>
  <c r="L18"/>
  <c r="G13" i="2"/>
  <c r="F23" i="1" l="1"/>
  <c r="G21" l="1"/>
  <c r="M19" l="1"/>
  <c r="G14" i="2"/>
  <c r="G12"/>
  <c r="G11"/>
  <c r="G10"/>
  <c r="G9"/>
  <c r="G8"/>
  <c r="G7"/>
  <c r="G6"/>
  <c r="F15"/>
  <c r="K6" i="1" s="1"/>
  <c r="G15" i="2" l="1"/>
  <c r="H23" i="1" l="1"/>
  <c r="K5" l="1"/>
  <c r="G23"/>
  <c r="M18" s="1"/>
  <c r="K7" l="1"/>
</calcChain>
</file>

<file path=xl/sharedStrings.xml><?xml version="1.0" encoding="utf-8"?>
<sst xmlns="http://schemas.openxmlformats.org/spreadsheetml/2006/main" count="136" uniqueCount="107">
  <si>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</si>
  <si>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</si>
  <si>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</si>
  <si>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</si>
  <si>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</si>
  <si>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</si>
  <si>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</si>
  <si>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</si>
  <si>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</si>
  <si>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</si>
  <si>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</si>
  <si>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</si>
  <si>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</si>
  <si>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</si>
  <si>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</si>
  <si>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</si>
  <si>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</si>
  <si>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 xml:space="preserve"> </t>
    <phoneticPr fontId="1" type="noConversion"/>
  </si>
  <si>
    <t>□ 경기도박물관 관장</t>
    <phoneticPr fontId="1" type="noConversion"/>
  </si>
  <si>
    <t>외부</t>
    <phoneticPr fontId="1" type="noConversion"/>
  </si>
  <si>
    <t>노리타</t>
    <phoneticPr fontId="1" type="noConversion"/>
  </si>
  <si>
    <t>2018년 10월 15일 월요일</t>
    <phoneticPr fontId="1" type="noConversion"/>
  </si>
  <si>
    <t>3분기 화환 및 근조대금 지출</t>
    <phoneticPr fontId="1" type="noConversion"/>
  </si>
  <si>
    <t>수원꽃농원</t>
    <phoneticPr fontId="1" type="noConversion"/>
  </si>
  <si>
    <t>박물관직원 ooo외 1명</t>
    <phoneticPr fontId="1" type="noConversion"/>
  </si>
  <si>
    <t xml:space="preserve">2018년 10월 5일 금요일 </t>
    <phoneticPr fontId="1" type="noConversion"/>
  </si>
  <si>
    <t xml:space="preserve">재단직원 경조사비 </t>
    <phoneticPr fontId="1" type="noConversion"/>
  </si>
  <si>
    <t>ooo</t>
    <phoneticPr fontId="9" type="noConversion"/>
  </si>
  <si>
    <t xml:space="preserve">ooo아트센터 </t>
    <phoneticPr fontId="1" type="noConversion"/>
  </si>
  <si>
    <t>박물관 학예팀 직원 격려</t>
    <phoneticPr fontId="1" type="noConversion"/>
  </si>
  <si>
    <t>상갈분식</t>
    <phoneticPr fontId="1" type="noConversion"/>
  </si>
  <si>
    <t>경기도박물관장 외 2명</t>
    <phoneticPr fontId="9" type="noConversion"/>
  </si>
  <si>
    <t>운영직 직원 격려</t>
    <phoneticPr fontId="1" type="noConversion"/>
  </si>
  <si>
    <t>노리타</t>
    <phoneticPr fontId="1" type="noConversion"/>
  </si>
  <si>
    <t>경기도박물관장 외 4명</t>
    <phoneticPr fontId="9" type="noConversion"/>
  </si>
  <si>
    <t>지앤</t>
    <phoneticPr fontId="9" type="noConversion"/>
  </si>
  <si>
    <t>2018년 10월 16일 화요일</t>
    <phoneticPr fontId="1" type="noConversion"/>
  </si>
  <si>
    <t>박물관 기획운영팀 직원 격려</t>
    <phoneticPr fontId="1" type="noConversion"/>
  </si>
  <si>
    <t>부자웰앤푸드</t>
    <phoneticPr fontId="9" type="noConversion"/>
  </si>
  <si>
    <t>재단직원 경조사비</t>
    <phoneticPr fontId="1" type="noConversion"/>
  </si>
  <si>
    <t>000 본부</t>
    <phoneticPr fontId="9" type="noConversion"/>
  </si>
  <si>
    <t>2018년 11월 12일 월요일</t>
    <phoneticPr fontId="1" type="noConversion"/>
  </si>
  <si>
    <t>기와집</t>
    <phoneticPr fontId="1" type="noConversion"/>
  </si>
  <si>
    <t>경기도박물관장 외 5명</t>
    <phoneticPr fontId="9" type="noConversion"/>
  </si>
  <si>
    <t>2018년 11월 14일 수요일</t>
    <phoneticPr fontId="1" type="noConversion"/>
  </si>
  <si>
    <t>행정사무감사 참석 직원격려</t>
    <phoneticPr fontId="1" type="noConversion"/>
  </si>
  <si>
    <t>마포족발</t>
    <phoneticPr fontId="9" type="noConversion"/>
  </si>
  <si>
    <t>2018년 11월 16일 금요일</t>
    <phoneticPr fontId="1" type="noConversion"/>
  </si>
  <si>
    <t>2018년 11월 29일 목요일</t>
    <phoneticPr fontId="1" type="noConversion"/>
  </si>
  <si>
    <t>선사박물관 전시참여 직원격려</t>
    <phoneticPr fontId="1" type="noConversion"/>
  </si>
  <si>
    <t>평남면옥</t>
    <phoneticPr fontId="1" type="noConversion"/>
  </si>
  <si>
    <t>2018년 12월 5일 수요일</t>
    <phoneticPr fontId="1" type="noConversion"/>
  </si>
  <si>
    <t>장가계</t>
    <phoneticPr fontId="9" type="noConversion"/>
  </si>
  <si>
    <t>경기도박물관장 외 10명</t>
    <phoneticPr fontId="9" type="noConversion"/>
  </si>
  <si>
    <t>2018년 12월 11일 화요일</t>
    <phoneticPr fontId="1" type="noConversion"/>
  </si>
  <si>
    <t>기획운영팀장, 학예팀장 직원격려</t>
    <phoneticPr fontId="9" type="noConversion"/>
  </si>
  <si>
    <t>노리타</t>
    <phoneticPr fontId="9" type="noConversion"/>
  </si>
  <si>
    <t>2018년 12월 12일 수요일</t>
    <phoneticPr fontId="1" type="noConversion"/>
  </si>
  <si>
    <t>박물관 교육담당 직원격려</t>
    <phoneticPr fontId="1" type="noConversion"/>
  </si>
  <si>
    <t>경기도박물관장 외 7명</t>
    <phoneticPr fontId="9" type="noConversion"/>
  </si>
  <si>
    <t>2018년 12월 18일 화요일</t>
    <phoneticPr fontId="1" type="noConversion"/>
  </si>
  <si>
    <t>박물관 소장품, 전시업무담당 직원격려</t>
    <phoneticPr fontId="9" type="noConversion"/>
  </si>
  <si>
    <t>배뉴31</t>
    <phoneticPr fontId="1" type="noConversion"/>
  </si>
  <si>
    <t>2018년 12월 26일 수요일</t>
    <phoneticPr fontId="1" type="noConversion"/>
  </si>
  <si>
    <t>3분기 화환 및 근조대금 지출 누락분</t>
    <phoneticPr fontId="1" type="noConversion"/>
  </si>
  <si>
    <t>아이플라워</t>
    <phoneticPr fontId="1" type="noConversion"/>
  </si>
  <si>
    <t>박물관 직원 ooo 퇴임식 꽃다발</t>
    <phoneticPr fontId="1" type="noConversion"/>
  </si>
  <si>
    <t>4분기 화환 및 근조대금 지출</t>
    <phoneticPr fontId="1" type="noConversion"/>
  </si>
  <si>
    <t>박물관직원 ooo외 4명</t>
    <phoneticPr fontId="1" type="noConversion"/>
  </si>
  <si>
    <t xml:space="preserve"> </t>
    <phoneticPr fontId="1" type="noConversion"/>
  </si>
  <si>
    <t>2018년 4분기 기관운영 업무추진비 공개자료</t>
    <phoneticPr fontId="1" type="noConversion"/>
  </si>
  <si>
    <t>2018년 4분기 시책추진 업무추진비 공개자료</t>
    <phoneticPr fontId="1" type="noConversion"/>
  </si>
  <si>
    <t>2018년 10월 12일 금요일</t>
    <phoneticPr fontId="1" type="noConversion"/>
  </si>
  <si>
    <t>박물관 리뉴얼 기록작업 관련문의</t>
    <phoneticPr fontId="1" type="noConversion"/>
  </si>
  <si>
    <t>박네집송탄부대지개</t>
    <phoneticPr fontId="1" type="noConversion"/>
  </si>
  <si>
    <t>ooo작가외 6명</t>
    <phoneticPr fontId="1" type="noConversion"/>
  </si>
  <si>
    <t>2018년 10월 23일 화요일</t>
    <phoneticPr fontId="1" type="noConversion"/>
  </si>
  <si>
    <t>박물관 기증유물 운영 업무협의</t>
    <phoneticPr fontId="1" type="noConversion"/>
  </si>
  <si>
    <t>기증자 ooo외 7명</t>
    <phoneticPr fontId="1" type="noConversion"/>
  </si>
  <si>
    <t>2018년 10월 24일 수요일</t>
    <phoneticPr fontId="1" type="noConversion"/>
  </si>
  <si>
    <t>박물관 리뉴얼 지역관계자 의견청취</t>
    <phoneticPr fontId="1" type="noConversion"/>
  </si>
  <si>
    <t>골목식당</t>
    <phoneticPr fontId="1" type="noConversion"/>
  </si>
  <si>
    <t>ooo 통장협의회의원외 4명</t>
    <phoneticPr fontId="1" type="noConversion"/>
  </si>
  <si>
    <t>2018년 11월 9일 금요일</t>
    <phoneticPr fontId="1" type="noConversion"/>
  </si>
  <si>
    <t>박물관 프로그램 지역관계자 의견청취</t>
    <phoneticPr fontId="1" type="noConversion"/>
  </si>
  <si>
    <t>수평양면옥</t>
    <phoneticPr fontId="1" type="noConversion"/>
  </si>
  <si>
    <t>oo고등학교 교사외 2명</t>
    <phoneticPr fontId="1" type="noConversion"/>
  </si>
  <si>
    <t>2018년 11월 9일 금요일</t>
    <phoneticPr fontId="1" type="noConversion"/>
  </si>
  <si>
    <t>박물관 도슨트프로그램 개선 의견청취</t>
    <phoneticPr fontId="1" type="noConversion"/>
  </si>
  <si>
    <t>꽃돼지삼겹살</t>
    <phoneticPr fontId="1" type="noConversion"/>
  </si>
  <si>
    <t>ooo문화해설사외 4명</t>
    <phoneticPr fontId="1" type="noConversion"/>
  </si>
  <si>
    <t>2018년 11월 23일 금요일</t>
    <phoneticPr fontId="1" type="noConversion"/>
  </si>
  <si>
    <t>규방공예, 민화동호회 지도강사 업무협의</t>
    <phoneticPr fontId="1" type="noConversion"/>
  </si>
  <si>
    <t>소나무정원</t>
    <phoneticPr fontId="1" type="noConversion"/>
  </si>
  <si>
    <t>ooo지도강사외 6명</t>
    <phoneticPr fontId="1" type="noConversion"/>
  </si>
  <si>
    <t>2018년 11월 26일 월요일</t>
    <phoneticPr fontId="1" type="noConversion"/>
  </si>
  <si>
    <t>청송심씨 유물 기증자 가문 업무협의</t>
    <phoneticPr fontId="1" type="noConversion"/>
  </si>
  <si>
    <t>장가계</t>
    <phoneticPr fontId="1" type="noConversion"/>
  </si>
  <si>
    <t>ooo기증자외 9명</t>
    <phoneticPr fontId="1" type="noConversion"/>
  </si>
  <si>
    <t>기증유물 관계자 업무협의</t>
    <phoneticPr fontId="1" type="noConversion"/>
  </si>
  <si>
    <t>베뉴31</t>
    <phoneticPr fontId="1" type="noConversion"/>
  </si>
  <si>
    <t>ooo기증자외 4명</t>
    <phoneticPr fontId="1" type="noConversion"/>
  </si>
  <si>
    <t>2018년 11월 28일 수요일</t>
    <phoneticPr fontId="1" type="noConversion"/>
  </si>
  <si>
    <t>심환지 특별전시 기자간담회 진행</t>
    <phoneticPr fontId="1" type="noConversion"/>
  </si>
  <si>
    <t>무릉도원</t>
    <phoneticPr fontId="1" type="noConversion"/>
  </si>
  <si>
    <t>2018년 11월 27일 화요일</t>
    <phoneticPr fontId="1" type="noConversion"/>
  </si>
  <si>
    <t>ooo기자외 15명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</si>
</sst>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2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5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 shrinkToFit="1"/>
    </xf>
    <xf numFmtId="41" fontId="13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 shrinkToFit="1"/>
    </xf>
    <xf numFmtId="41" fontId="14" fillId="0" borderId="1" xfId="2" applyFont="1" applyBorder="1" applyAlignment="1">
      <alignment vertical="center" wrapText="1"/>
    </xf>
    <xf numFmtId="41" fontId="14" fillId="0" borderId="1" xfId="2" applyFont="1" applyBorder="1" applyAlignment="1">
      <alignment horizontal="center" vertical="center" wrapText="1"/>
    </xf>
    <xf numFmtId="41" fontId="13" fillId="0" borderId="1" xfId="4" applyFont="1" applyBorder="1" applyAlignment="1">
      <alignment horizontal="right" vertical="center"/>
    </xf>
    <xf numFmtId="41" fontId="13" fillId="0" borderId="1" xfId="4" applyFont="1" applyBorder="1" applyAlignment="1" applyProtection="1">
      <alignment horizontal="right" vertical="center" wrapText="1"/>
    </xf>
    <xf numFmtId="41" fontId="13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wrapText="1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41" fontId="13" fillId="2" borderId="1" xfId="4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shrinkToFit="1"/>
    </xf>
    <xf numFmtId="41" fontId="14" fillId="5" borderId="1" xfId="2" applyFont="1" applyFill="1" applyBorder="1" applyAlignment="1">
      <alignment horizontal="center" vertical="center"/>
    </xf>
    <xf numFmtId="176" fontId="14" fillId="5" borderId="1" xfId="2" applyNumberFormat="1" applyFont="1" applyFill="1" applyBorder="1" applyAlignment="1">
      <alignment horizontal="center" vertical="center" wrapText="1"/>
    </xf>
    <xf numFmtId="41" fontId="14" fillId="5" borderId="1" xfId="2" applyFont="1" applyFill="1" applyBorder="1" applyAlignment="1">
      <alignment vertical="center"/>
    </xf>
    <xf numFmtId="41" fontId="14" fillId="5" borderId="1" xfId="4" applyFont="1" applyFill="1" applyBorder="1" applyAlignment="1">
      <alignment horizontal="center" vertical="center"/>
    </xf>
    <xf numFmtId="177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41" fontId="8" fillId="5" borderId="1" xfId="2" applyFont="1" applyFill="1" applyBorder="1" applyAlignment="1">
      <alignment horizontal="center" vertical="center"/>
    </xf>
    <xf numFmtId="176" fontId="8" fillId="5" borderId="1" xfId="2" applyNumberFormat="1" applyFont="1" applyFill="1" applyBorder="1" applyAlignment="1">
      <alignment horizontal="center" vertical="center" wrapText="1"/>
    </xf>
    <xf numFmtId="41" fontId="8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41" fontId="11" fillId="6" borderId="1" xfId="4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76" fontId="13" fillId="0" borderId="1" xfId="4" applyNumberFormat="1" applyFont="1" applyBorder="1" applyAlignment="1" applyProtection="1">
      <alignment horizontal="right" vertical="center" wrapText="1"/>
    </xf>
    <xf numFmtId="3" fontId="13" fillId="2" borderId="1" xfId="2" applyNumberFormat="1" applyFont="1" applyFill="1" applyBorder="1" applyAlignment="1">
      <alignment horizontal="right" vertical="center" wrapText="1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3"/>
  <sheetViews>
    <sheetView tabSelected="1" view="pageBreakPreview" zoomScaleNormal="100" zoomScaleSheetLayoutView="100" workbookViewId="0">
      <selection activeCell="C31" sqref="C31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17" customWidth="1"/>
    <col min="7" max="7" width="14.5" style="19" hidden="1" customWidth="1"/>
    <col min="8" max="8" width="11.375" style="18" hidden="1" customWidth="1"/>
    <col min="9" max="9" width="8.375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57" t="s">
        <v>70</v>
      </c>
      <c r="B2" s="57"/>
      <c r="C2" s="57"/>
      <c r="D2" s="57"/>
      <c r="E2" s="57"/>
      <c r="F2" s="57"/>
      <c r="G2" s="57"/>
      <c r="H2" s="57"/>
    </row>
    <row r="3" spans="1:13" ht="16.5" customHeight="1">
      <c r="A3" s="3"/>
      <c r="B3" s="7"/>
      <c r="C3" s="9"/>
      <c r="D3" s="5"/>
      <c r="E3" s="2"/>
    </row>
    <row r="4" spans="1:13" ht="26.25" customHeight="1">
      <c r="A4" s="11" t="s">
        <v>6</v>
      </c>
      <c r="B4" s="11" t="s">
        <v>18</v>
      </c>
      <c r="C4" s="12"/>
      <c r="D4" s="6"/>
      <c r="E4" s="4"/>
    </row>
    <row r="5" spans="1:13" s="1" customFormat="1" ht="27" customHeight="1">
      <c r="A5" s="16"/>
      <c r="B5" s="41" t="s">
        <v>0</v>
      </c>
      <c r="C5" s="42" t="s">
        <v>1</v>
      </c>
      <c r="D5" s="43" t="s">
        <v>2</v>
      </c>
      <c r="E5" s="44" t="s">
        <v>3</v>
      </c>
      <c r="F5" s="45" t="s">
        <v>4</v>
      </c>
      <c r="G5" s="46" t="s">
        <v>8</v>
      </c>
      <c r="H5" s="46" t="s">
        <v>7</v>
      </c>
      <c r="J5" s="33" t="s">
        <v>9</v>
      </c>
      <c r="K5" s="34">
        <f>F23</f>
        <v>1698000</v>
      </c>
      <c r="L5" s="20"/>
      <c r="M5" s="20"/>
    </row>
    <row r="6" spans="1:13" s="1" customFormat="1" ht="27" customHeight="1">
      <c r="A6" s="16"/>
      <c r="B6" s="36" t="s">
        <v>25</v>
      </c>
      <c r="C6" s="37" t="s">
        <v>26</v>
      </c>
      <c r="D6" s="22" t="s">
        <v>27</v>
      </c>
      <c r="E6" s="21" t="s">
        <v>28</v>
      </c>
      <c r="F6" s="39">
        <v>50000</v>
      </c>
      <c r="G6" s="30"/>
      <c r="H6" s="30">
        <v>50000</v>
      </c>
      <c r="J6" s="33" t="s">
        <v>10</v>
      </c>
      <c r="K6" s="34">
        <f>시책추진업무추진비!F15</f>
        <v>891500</v>
      </c>
      <c r="L6" s="20"/>
      <c r="M6" s="20"/>
    </row>
    <row r="7" spans="1:13" s="1" customFormat="1" ht="27" customHeight="1">
      <c r="A7" s="16"/>
      <c r="B7" s="36" t="s">
        <v>25</v>
      </c>
      <c r="C7" s="37" t="s">
        <v>29</v>
      </c>
      <c r="D7" s="38" t="s">
        <v>30</v>
      </c>
      <c r="E7" s="21" t="s">
        <v>31</v>
      </c>
      <c r="F7" s="39">
        <v>30000</v>
      </c>
      <c r="G7" s="30"/>
      <c r="H7" s="30"/>
      <c r="J7" s="35" t="s">
        <v>11</v>
      </c>
      <c r="K7" s="53">
        <f>SUM(K5:K6)</f>
        <v>2589500</v>
      </c>
      <c r="L7" s="20"/>
      <c r="M7" s="20"/>
    </row>
    <row r="8" spans="1:13" s="1" customFormat="1" ht="27" customHeight="1">
      <c r="A8" s="16"/>
      <c r="B8" s="36" t="s">
        <v>21</v>
      </c>
      <c r="C8" s="37" t="s">
        <v>32</v>
      </c>
      <c r="D8" s="38" t="s">
        <v>33</v>
      </c>
      <c r="E8" s="21" t="s">
        <v>34</v>
      </c>
      <c r="F8" s="39">
        <v>73000</v>
      </c>
      <c r="G8" s="30"/>
      <c r="H8" s="30"/>
      <c r="J8" s="20"/>
      <c r="K8" s="20"/>
      <c r="L8" s="20"/>
      <c r="M8" s="20"/>
    </row>
    <row r="9" spans="1:13" s="1" customFormat="1" ht="27" customHeight="1">
      <c r="A9" s="16"/>
      <c r="B9" s="36" t="s">
        <v>21</v>
      </c>
      <c r="C9" s="37" t="s">
        <v>32</v>
      </c>
      <c r="D9" s="22" t="s">
        <v>35</v>
      </c>
      <c r="E9" s="21" t="s">
        <v>34</v>
      </c>
      <c r="F9" s="39">
        <v>25000</v>
      </c>
      <c r="G9" s="30"/>
      <c r="H9" s="30"/>
      <c r="J9" s="20"/>
      <c r="K9" s="20"/>
      <c r="L9" s="20"/>
      <c r="M9" s="20"/>
    </row>
    <row r="10" spans="1:13" s="1" customFormat="1" ht="27" customHeight="1">
      <c r="A10" s="16"/>
      <c r="B10" s="36" t="s">
        <v>21</v>
      </c>
      <c r="C10" s="37" t="s">
        <v>22</v>
      </c>
      <c r="D10" s="22" t="s">
        <v>23</v>
      </c>
      <c r="E10" s="21" t="s">
        <v>24</v>
      </c>
      <c r="F10" s="39">
        <v>200000</v>
      </c>
      <c r="G10" s="30"/>
      <c r="H10" s="30"/>
      <c r="J10" s="20"/>
      <c r="K10" s="20"/>
      <c r="L10" s="20"/>
      <c r="M10" s="20"/>
    </row>
    <row r="11" spans="1:13" s="1" customFormat="1" ht="27" customHeight="1">
      <c r="A11" s="16"/>
      <c r="B11" s="36" t="s">
        <v>36</v>
      </c>
      <c r="C11" s="37" t="s">
        <v>37</v>
      </c>
      <c r="D11" s="22" t="s">
        <v>38</v>
      </c>
      <c r="E11" s="21" t="s">
        <v>34</v>
      </c>
      <c r="F11" s="39">
        <v>44500</v>
      </c>
      <c r="G11" s="30"/>
      <c r="H11" s="30"/>
      <c r="J11" s="20"/>
      <c r="K11" s="20"/>
      <c r="L11" s="20"/>
      <c r="M11" s="20"/>
    </row>
    <row r="12" spans="1:13" s="1" customFormat="1" ht="27" customHeight="1">
      <c r="A12" s="16"/>
      <c r="B12" s="36" t="s">
        <v>41</v>
      </c>
      <c r="C12" s="37" t="s">
        <v>37</v>
      </c>
      <c r="D12" s="22" t="s">
        <v>42</v>
      </c>
      <c r="E12" s="21" t="s">
        <v>43</v>
      </c>
      <c r="F12" s="39">
        <v>65000</v>
      </c>
      <c r="G12" s="30"/>
      <c r="H12" s="30"/>
      <c r="J12" s="20"/>
      <c r="K12" s="20"/>
      <c r="L12" s="20"/>
      <c r="M12" s="20"/>
    </row>
    <row r="13" spans="1:13" s="1" customFormat="1" ht="27" customHeight="1">
      <c r="A13" s="16"/>
      <c r="B13" s="36" t="s">
        <v>44</v>
      </c>
      <c r="C13" s="37" t="s">
        <v>45</v>
      </c>
      <c r="D13" s="22" t="s">
        <v>46</v>
      </c>
      <c r="E13" s="21" t="s">
        <v>34</v>
      </c>
      <c r="F13" s="39">
        <v>86000</v>
      </c>
      <c r="G13" s="30"/>
      <c r="H13" s="30"/>
      <c r="J13" s="20"/>
      <c r="K13" s="20"/>
      <c r="L13" s="20"/>
      <c r="M13" s="20"/>
    </row>
    <row r="14" spans="1:13" s="1" customFormat="1" ht="27" customHeight="1">
      <c r="A14" s="16"/>
      <c r="B14" s="36" t="s">
        <v>47</v>
      </c>
      <c r="C14" s="23" t="s">
        <v>39</v>
      </c>
      <c r="D14" s="22" t="s">
        <v>27</v>
      </c>
      <c r="E14" s="21" t="s">
        <v>40</v>
      </c>
      <c r="F14" s="39">
        <v>50000</v>
      </c>
      <c r="G14" s="30"/>
      <c r="H14" s="30">
        <v>50000</v>
      </c>
      <c r="J14" s="20"/>
      <c r="K14" s="20"/>
      <c r="L14" s="20"/>
      <c r="M14" s="20"/>
    </row>
    <row r="15" spans="1:13" s="1" customFormat="1" ht="27" customHeight="1">
      <c r="A15" s="16"/>
      <c r="B15" s="36" t="s">
        <v>48</v>
      </c>
      <c r="C15" s="37" t="s">
        <v>49</v>
      </c>
      <c r="D15" s="22" t="s">
        <v>50</v>
      </c>
      <c r="E15" s="21" t="s">
        <v>43</v>
      </c>
      <c r="F15" s="39">
        <v>66000</v>
      </c>
      <c r="G15" s="30"/>
      <c r="H15" s="30"/>
      <c r="J15" s="20"/>
      <c r="K15" s="20"/>
      <c r="L15" s="20"/>
      <c r="M15" s="20"/>
    </row>
    <row r="16" spans="1:13" s="1" customFormat="1" ht="27" customHeight="1">
      <c r="A16" s="16"/>
      <c r="B16" s="36" t="s">
        <v>51</v>
      </c>
      <c r="C16" s="37" t="s">
        <v>32</v>
      </c>
      <c r="D16" s="38" t="s">
        <v>52</v>
      </c>
      <c r="E16" s="21" t="s">
        <v>53</v>
      </c>
      <c r="F16" s="39">
        <v>115500</v>
      </c>
      <c r="G16" s="30"/>
      <c r="H16" s="30"/>
      <c r="J16" s="20"/>
      <c r="K16" s="20"/>
      <c r="L16" s="20"/>
      <c r="M16" s="20"/>
    </row>
    <row r="17" spans="1:13" s="1" customFormat="1" ht="27" customHeight="1">
      <c r="A17" s="16"/>
      <c r="B17" s="54" t="s">
        <v>54</v>
      </c>
      <c r="C17" s="22" t="s">
        <v>55</v>
      </c>
      <c r="D17" s="22" t="s">
        <v>56</v>
      </c>
      <c r="E17" s="21" t="s">
        <v>31</v>
      </c>
      <c r="F17" s="55">
        <v>80000</v>
      </c>
      <c r="G17" s="30"/>
      <c r="H17" s="30"/>
      <c r="J17" s="33" t="s">
        <v>12</v>
      </c>
      <c r="K17" s="33" t="s">
        <v>13</v>
      </c>
      <c r="L17" s="33" t="s">
        <v>14</v>
      </c>
      <c r="M17" s="33" t="s">
        <v>11</v>
      </c>
    </row>
    <row r="18" spans="1:13" s="1" customFormat="1" ht="27" customHeight="1">
      <c r="A18" s="16"/>
      <c r="B18" s="36" t="s">
        <v>57</v>
      </c>
      <c r="C18" s="23" t="s">
        <v>58</v>
      </c>
      <c r="D18" s="22" t="s">
        <v>56</v>
      </c>
      <c r="E18" s="21" t="s">
        <v>59</v>
      </c>
      <c r="F18" s="31">
        <v>112000</v>
      </c>
      <c r="G18" s="30"/>
      <c r="H18" s="30"/>
      <c r="J18" s="33" t="s">
        <v>15</v>
      </c>
      <c r="K18" s="34">
        <f>SUM(시책추진업무추진비!G6:G14,G21)</f>
        <v>941500</v>
      </c>
      <c r="L18" s="34">
        <f>SUM(F7,F8,F9,F10,F11,F12,F13,F15,F16,F17,F18,F19,F20,F22)</f>
        <v>1548000</v>
      </c>
      <c r="M18" s="34">
        <f>SUM(K18:L18)</f>
        <v>2489500</v>
      </c>
    </row>
    <row r="19" spans="1:13" s="1" customFormat="1" ht="27" customHeight="1">
      <c r="A19" s="16"/>
      <c r="B19" s="36" t="s">
        <v>60</v>
      </c>
      <c r="C19" s="37" t="s">
        <v>61</v>
      </c>
      <c r="D19" s="40" t="s">
        <v>56</v>
      </c>
      <c r="E19" s="21" t="s">
        <v>53</v>
      </c>
      <c r="F19" s="39">
        <v>150000</v>
      </c>
      <c r="G19" s="30"/>
      <c r="H19" s="30"/>
      <c r="J19" s="33" t="s">
        <v>16</v>
      </c>
      <c r="K19" s="34"/>
      <c r="L19" s="34">
        <f>SUM(H6,H14)</f>
        <v>100000</v>
      </c>
      <c r="M19" s="34">
        <f>SUM(K19:L19)</f>
        <v>100000</v>
      </c>
    </row>
    <row r="20" spans="1:13" s="1" customFormat="1" ht="27" customHeight="1">
      <c r="A20" s="16"/>
      <c r="B20" s="36" t="s">
        <v>60</v>
      </c>
      <c r="C20" s="37" t="s">
        <v>61</v>
      </c>
      <c r="D20" s="40" t="s">
        <v>62</v>
      </c>
      <c r="E20" s="21" t="s">
        <v>53</v>
      </c>
      <c r="F20" s="39">
        <v>31000</v>
      </c>
      <c r="G20" s="30"/>
      <c r="H20" s="30"/>
      <c r="J20"/>
      <c r="K20"/>
      <c r="L20"/>
      <c r="M20"/>
    </row>
    <row r="21" spans="1:13" s="1" customFormat="1" ht="27" customHeight="1">
      <c r="A21" s="16"/>
      <c r="B21" s="36" t="s">
        <v>63</v>
      </c>
      <c r="C21" s="37" t="s">
        <v>64</v>
      </c>
      <c r="D21" s="40" t="s">
        <v>65</v>
      </c>
      <c r="E21" s="21" t="s">
        <v>66</v>
      </c>
      <c r="F21" s="39">
        <v>50000</v>
      </c>
      <c r="G21" s="30">
        <f>F21</f>
        <v>50000</v>
      </c>
      <c r="H21" s="30"/>
      <c r="J21"/>
      <c r="K21"/>
      <c r="L21"/>
      <c r="M21"/>
    </row>
    <row r="22" spans="1:13" s="1" customFormat="1" ht="27" customHeight="1">
      <c r="A22" s="16"/>
      <c r="B22" s="36" t="s">
        <v>63</v>
      </c>
      <c r="C22" s="37" t="s">
        <v>67</v>
      </c>
      <c r="D22" s="40" t="s">
        <v>23</v>
      </c>
      <c r="E22" s="21" t="s">
        <v>68</v>
      </c>
      <c r="F22" s="39">
        <v>470000</v>
      </c>
      <c r="G22" s="30"/>
      <c r="H22" s="30"/>
      <c r="J22"/>
      <c r="K22"/>
      <c r="L22"/>
      <c r="M22"/>
    </row>
    <row r="23" spans="1:13" s="1" customFormat="1" ht="27" customHeight="1">
      <c r="A23" s="16"/>
      <c r="B23" s="24" t="s">
        <v>5</v>
      </c>
      <c r="C23" s="25" t="s">
        <v>69</v>
      </c>
      <c r="D23" s="26"/>
      <c r="E23" s="27"/>
      <c r="F23" s="28">
        <f>SUM(F6:F22)</f>
        <v>1698000</v>
      </c>
      <c r="G23" s="28">
        <f>SUM(G6:G20)</f>
        <v>0</v>
      </c>
      <c r="H23" s="28">
        <f>SUM(H6:H20)</f>
        <v>100000</v>
      </c>
      <c r="J23"/>
      <c r="K23"/>
      <c r="L23"/>
      <c r="M23"/>
    </row>
  </sheetData>
  <autoFilter ref="H1:H24"/>
  <mergeCells count="1"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15"/>
  <sheetViews>
    <sheetView view="pageBreakPreview" zoomScaleNormal="100" zoomScaleSheetLayoutView="100" workbookViewId="0">
      <selection activeCell="J9" sqref="J9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8" customWidth="1"/>
    <col min="7" max="7" width="12.375" hidden="1" customWidth="1"/>
  </cols>
  <sheetData>
    <row r="1" spans="1:7" ht="21.75" customHeight="1"/>
    <row r="2" spans="1:7" ht="40.5" customHeight="1">
      <c r="A2" s="57" t="s">
        <v>71</v>
      </c>
      <c r="B2" s="57"/>
      <c r="C2" s="57"/>
      <c r="D2" s="57"/>
      <c r="E2" s="57"/>
      <c r="F2" s="57"/>
      <c r="G2" s="57"/>
    </row>
    <row r="3" spans="1:7" ht="16.5" customHeight="1">
      <c r="A3" s="10"/>
      <c r="B3" s="15"/>
      <c r="C3" s="9"/>
      <c r="D3" s="13"/>
      <c r="E3" s="9"/>
    </row>
    <row r="4" spans="1:7" ht="27" customHeight="1">
      <c r="A4" s="11" t="s">
        <v>6</v>
      </c>
      <c r="B4" s="11" t="s">
        <v>18</v>
      </c>
      <c r="C4" s="12"/>
      <c r="D4" s="14"/>
      <c r="E4" s="12"/>
    </row>
    <row r="5" spans="1:7" s="1" customFormat="1" ht="27" customHeight="1">
      <c r="A5" s="16"/>
      <c r="B5" s="47" t="s">
        <v>0</v>
      </c>
      <c r="C5" s="48" t="s">
        <v>1</v>
      </c>
      <c r="D5" s="49" t="s">
        <v>2</v>
      </c>
      <c r="E5" s="50" t="s">
        <v>3</v>
      </c>
      <c r="F5" s="51" t="s">
        <v>4</v>
      </c>
      <c r="G5" s="52" t="s">
        <v>19</v>
      </c>
    </row>
    <row r="6" spans="1:7" s="1" customFormat="1" ht="27" customHeight="1">
      <c r="A6" s="16"/>
      <c r="B6" s="36" t="s">
        <v>72</v>
      </c>
      <c r="C6" s="36" t="s">
        <v>73</v>
      </c>
      <c r="D6" s="36" t="s">
        <v>74</v>
      </c>
      <c r="E6" s="36" t="s">
        <v>75</v>
      </c>
      <c r="F6" s="56">
        <v>94000</v>
      </c>
      <c r="G6" s="32">
        <f t="shared" ref="G6:G14" si="0">F6</f>
        <v>94000</v>
      </c>
    </row>
    <row r="7" spans="1:7" s="1" customFormat="1" ht="27" customHeight="1">
      <c r="A7" s="16"/>
      <c r="B7" s="36" t="s">
        <v>76</v>
      </c>
      <c r="C7" s="36" t="s">
        <v>77</v>
      </c>
      <c r="D7" s="36" t="s">
        <v>20</v>
      </c>
      <c r="E7" s="21" t="s">
        <v>78</v>
      </c>
      <c r="F7" s="56">
        <v>86000</v>
      </c>
      <c r="G7" s="32">
        <f t="shared" si="0"/>
        <v>86000</v>
      </c>
    </row>
    <row r="8" spans="1:7" s="1" customFormat="1" ht="27" customHeight="1">
      <c r="A8" s="16"/>
      <c r="B8" s="36" t="s">
        <v>79</v>
      </c>
      <c r="C8" s="36" t="s">
        <v>80</v>
      </c>
      <c r="D8" s="36" t="s">
        <v>81</v>
      </c>
      <c r="E8" s="21" t="s">
        <v>82</v>
      </c>
      <c r="F8" s="56">
        <v>54000</v>
      </c>
      <c r="G8" s="32">
        <f t="shared" si="0"/>
        <v>54000</v>
      </c>
    </row>
    <row r="9" spans="1:7" s="1" customFormat="1" ht="27" customHeight="1">
      <c r="A9" s="16"/>
      <c r="B9" s="36" t="s">
        <v>83</v>
      </c>
      <c r="C9" s="36" t="s">
        <v>84</v>
      </c>
      <c r="D9" s="36" t="s">
        <v>85</v>
      </c>
      <c r="E9" s="21" t="s">
        <v>86</v>
      </c>
      <c r="F9" s="56">
        <v>40000</v>
      </c>
      <c r="G9" s="32">
        <f t="shared" si="0"/>
        <v>40000</v>
      </c>
    </row>
    <row r="10" spans="1:7" s="1" customFormat="1" ht="27" customHeight="1">
      <c r="A10" s="16"/>
      <c r="B10" s="36" t="s">
        <v>87</v>
      </c>
      <c r="C10" s="36" t="s">
        <v>88</v>
      </c>
      <c r="D10" s="36" t="s">
        <v>89</v>
      </c>
      <c r="E10" s="21" t="s">
        <v>90</v>
      </c>
      <c r="F10" s="56">
        <v>50000</v>
      </c>
      <c r="G10" s="32">
        <f t="shared" si="0"/>
        <v>50000</v>
      </c>
    </row>
    <row r="11" spans="1:7" s="1" customFormat="1" ht="27" customHeight="1">
      <c r="A11" s="16"/>
      <c r="B11" s="36" t="s">
        <v>91</v>
      </c>
      <c r="C11" s="36" t="s">
        <v>99</v>
      </c>
      <c r="D11" s="36" t="s">
        <v>100</v>
      </c>
      <c r="E11" s="21" t="s">
        <v>101</v>
      </c>
      <c r="F11" s="56">
        <v>24500</v>
      </c>
      <c r="G11" s="32">
        <f t="shared" si="0"/>
        <v>24500</v>
      </c>
    </row>
    <row r="12" spans="1:7" s="1" customFormat="1" ht="27" customHeight="1">
      <c r="A12" s="16"/>
      <c r="B12" s="36" t="s">
        <v>95</v>
      </c>
      <c r="C12" s="36" t="s">
        <v>92</v>
      </c>
      <c r="D12" s="36" t="s">
        <v>93</v>
      </c>
      <c r="E12" s="21" t="s">
        <v>94</v>
      </c>
      <c r="F12" s="56">
        <v>112000</v>
      </c>
      <c r="G12" s="32">
        <f t="shared" si="0"/>
        <v>112000</v>
      </c>
    </row>
    <row r="13" spans="1:7" s="1" customFormat="1" ht="27" customHeight="1">
      <c r="A13" s="16"/>
      <c r="B13" s="36" t="s">
        <v>105</v>
      </c>
      <c r="C13" s="36" t="s">
        <v>103</v>
      </c>
      <c r="D13" s="36" t="s">
        <v>104</v>
      </c>
      <c r="E13" s="21" t="s">
        <v>106</v>
      </c>
      <c r="F13" s="56">
        <v>300000</v>
      </c>
      <c r="G13" s="32">
        <f t="shared" si="0"/>
        <v>300000</v>
      </c>
    </row>
    <row r="14" spans="1:7" s="1" customFormat="1" ht="27" customHeight="1">
      <c r="A14" s="16"/>
      <c r="B14" s="36" t="s">
        <v>102</v>
      </c>
      <c r="C14" s="36" t="s">
        <v>96</v>
      </c>
      <c r="D14" s="36" t="s">
        <v>97</v>
      </c>
      <c r="E14" s="21" t="s">
        <v>98</v>
      </c>
      <c r="F14" s="56">
        <v>131000</v>
      </c>
      <c r="G14" s="32">
        <f t="shared" si="0"/>
        <v>131000</v>
      </c>
    </row>
    <row r="15" spans="1:7" ht="27" customHeight="1">
      <c r="B15" s="24" t="s">
        <v>5</v>
      </c>
      <c r="C15" s="25" t="s">
        <v>17</v>
      </c>
      <c r="D15" s="26"/>
      <c r="E15" s="27"/>
      <c r="F15" s="29">
        <f>SUM(F6:F14)</f>
        <v>891500</v>
      </c>
      <c r="G15" s="29">
        <f>SUM(G6:G14)</f>
        <v>891500</v>
      </c>
    </row>
  </sheetData>
  <mergeCells count="1">
    <mergeCell ref="A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2019-01-14T05:26:18Z</cp:lastPrinted>
  <dcterms:created xsi:type="dcterms:W3CDTF">2015-07-28T00:57:11Z</dcterms:created>
  <dcterms:modified xsi:type="dcterms:W3CDTF">2019-01-14T08:20:12Z</dcterms:modified>
</cp:coreProperties>
</file>