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23715" windowHeight="13740"/>
  </bookViews>
  <sheets>
    <sheet name="기관업무추진비" sheetId="1" r:id="rId1"/>
    <sheet name="시책추진업무추진비" sheetId="2" r:id="rId2"/>
  </sheets>
  <definedNames>
    <definedName name="_xlnm._FilterDatabase" localSheetId="0" hidden="1">기관업무추진비!$H$1:$H$35</definedName>
  </definedNames>
  <calcPr calcId="125725"/>
</workbook>
</file>

<file path=xl/calcChain.xml><?xml version="1.0" encoding="utf-8"?>
<calcChain xmlns="http://schemas.openxmlformats.org/spreadsheetml/2006/main">
  <c r="L13" i="1"/>
  <c r="K11"/>
  <c r="M11" s="1"/>
  <c r="M13" s="1"/>
  <c r="M12"/>
  <c r="K12"/>
  <c r="L12"/>
  <c r="L11"/>
  <c r="H32"/>
  <c r="H29"/>
  <c r="H25"/>
  <c r="H24"/>
  <c r="H18"/>
  <c r="H15"/>
  <c r="H14"/>
  <c r="K13" l="1"/>
  <c r="G34"/>
  <c r="F9" i="2"/>
  <c r="G7" l="1"/>
  <c r="G8"/>
  <c r="G6"/>
  <c r="G9" l="1"/>
  <c r="K6" i="1" s="1"/>
  <c r="F34"/>
  <c r="K5" s="1"/>
  <c r="H34" l="1"/>
  <c r="K7" l="1"/>
</calcChain>
</file>

<file path=xl/sharedStrings.xml><?xml version="1.0" encoding="utf-8"?>
<sst xmlns="http://schemas.openxmlformats.org/spreadsheetml/2006/main" count="157" uniqueCount="111">
  <si>
    <t>사용일자</t>
  </si>
  <si>
    <t>집행목적</t>
  </si>
  <si>
    <t>장소</t>
  </si>
  <si>
    <t>집행대상</t>
  </si>
  <si>
    <t>지출금액(원)</t>
  </si>
  <si>
    <t>계</t>
  </si>
  <si>
    <t xml:space="preserve"> </t>
    <phoneticPr fontId="1" type="noConversion"/>
  </si>
  <si>
    <t>산골정육식당</t>
    <phoneticPr fontId="9" type="noConversion"/>
  </si>
  <si>
    <t>현금</t>
    <phoneticPr fontId="1" type="noConversion"/>
  </si>
  <si>
    <t>외부</t>
    <phoneticPr fontId="1" type="noConversion"/>
  </si>
  <si>
    <t>기관운영업무추진비</t>
    <phoneticPr fontId="1" type="noConversion"/>
  </si>
  <si>
    <t>시책업무추진비</t>
    <phoneticPr fontId="1" type="noConversion"/>
  </si>
  <si>
    <t>계</t>
    <phoneticPr fontId="1" type="noConversion"/>
  </si>
  <si>
    <t>구분</t>
    <phoneticPr fontId="1" type="noConversion"/>
  </si>
  <si>
    <t>외부</t>
    <phoneticPr fontId="1" type="noConversion"/>
  </si>
  <si>
    <t>내부</t>
    <phoneticPr fontId="1" type="noConversion"/>
  </si>
  <si>
    <t>카드</t>
    <phoneticPr fontId="1" type="noConversion"/>
  </si>
  <si>
    <t>현금</t>
    <phoneticPr fontId="1" type="noConversion"/>
  </si>
  <si>
    <t>유나인</t>
    <phoneticPr fontId="9" type="noConversion"/>
  </si>
  <si>
    <t>서해회바다</t>
    <phoneticPr fontId="9" type="noConversion"/>
  </si>
  <si>
    <t>ooo</t>
    <phoneticPr fontId="9" type="noConversion"/>
  </si>
  <si>
    <t>노리타</t>
    <phoneticPr fontId="9" type="noConversion"/>
  </si>
  <si>
    <t>속초코다리찜</t>
    <phoneticPr fontId="9" type="noConversion"/>
  </si>
  <si>
    <t xml:space="preserve"> </t>
    <phoneticPr fontId="1" type="noConversion"/>
  </si>
  <si>
    <t>부자박물관</t>
    <phoneticPr fontId="9" type="noConversion"/>
  </si>
  <si>
    <t>백남준카페</t>
    <phoneticPr fontId="9" type="noConversion"/>
  </si>
  <si>
    <t>기와집</t>
    <phoneticPr fontId="9" type="noConversion"/>
  </si>
  <si>
    <t>□ 경기도박물관 관장</t>
    <phoneticPr fontId="1" type="noConversion"/>
  </si>
  <si>
    <t>외부</t>
    <phoneticPr fontId="1" type="noConversion"/>
  </si>
  <si>
    <t>재단직원 경조사비</t>
    <phoneticPr fontId="1" type="noConversion"/>
  </si>
  <si>
    <t>유관기관 관계자 경조사비</t>
    <phoneticPr fontId="1" type="noConversion"/>
  </si>
  <si>
    <t>2018년 기관운영 업무추진비 공개자료</t>
    <phoneticPr fontId="1" type="noConversion"/>
  </si>
  <si>
    <t>2018년 1월 1일 월요일</t>
    <phoneticPr fontId="1" type="noConversion"/>
  </si>
  <si>
    <t>2018년 1월 5일 금요일</t>
    <phoneticPr fontId="1" type="noConversion"/>
  </si>
  <si>
    <t>2018년 1월 6일 토요일</t>
    <phoneticPr fontId="1" type="noConversion"/>
  </si>
  <si>
    <t>2018년 1월 11일 목요일</t>
    <phoneticPr fontId="1" type="noConversion"/>
  </si>
  <si>
    <t>2018년 1월 15일 월요일</t>
    <phoneticPr fontId="1" type="noConversion"/>
  </si>
  <si>
    <t>경기도박물관 ooo직원 외 29명</t>
    <phoneticPr fontId="9" type="noConversion"/>
  </si>
  <si>
    <t>경기도박물관 ooo직원 외 2명</t>
    <phoneticPr fontId="9" type="noConversion"/>
  </si>
  <si>
    <t>경기도박물관 ooo직원 외 4명</t>
    <phoneticPr fontId="9" type="noConversion"/>
  </si>
  <si>
    <t>박물관 방송촬영 직원 격려</t>
    <phoneticPr fontId="9" type="noConversion"/>
  </si>
  <si>
    <t>박물관 신입직원 격려</t>
    <phoneticPr fontId="9" type="noConversion"/>
  </si>
  <si>
    <t>성화봉성 관련 뮤지엄파크 기관 업무협의</t>
    <phoneticPr fontId="9" type="noConversion"/>
  </si>
  <si>
    <t>뮤지엄파크 기획운영팀장 업무협의</t>
    <phoneticPr fontId="9" type="noConversion"/>
  </si>
  <si>
    <t>기획운영팀(교육담당) 직원격려</t>
    <phoneticPr fontId="9" type="noConversion"/>
  </si>
  <si>
    <t>한씨네왕족발</t>
    <phoneticPr fontId="9" type="noConversion"/>
  </si>
  <si>
    <t>학예팀 직원격려</t>
    <phoneticPr fontId="9" type="noConversion"/>
  </si>
  <si>
    <t>2018년 1월 30일 화요일</t>
    <phoneticPr fontId="1" type="noConversion"/>
  </si>
  <si>
    <t>2018년 1월 17일 수요일</t>
    <phoneticPr fontId="1" type="noConversion"/>
  </si>
  <si>
    <t>2018년 1월 23일 화요일</t>
    <phoneticPr fontId="1" type="noConversion"/>
  </si>
  <si>
    <t>유관기관 관계자 경조사비</t>
    <phoneticPr fontId="1" type="noConversion"/>
  </si>
  <si>
    <t>ooo</t>
    <phoneticPr fontId="9" type="noConversion"/>
  </si>
  <si>
    <t>000 본부</t>
    <phoneticPr fontId="9" type="noConversion"/>
  </si>
  <si>
    <t>2018년 1월 4일 목요일</t>
    <phoneticPr fontId="1" type="noConversion"/>
  </si>
  <si>
    <t>2018년 1월 12일 금요일</t>
    <phoneticPr fontId="1" type="noConversion"/>
  </si>
  <si>
    <t>박물관 전직원 간담회</t>
    <phoneticPr fontId="1" type="noConversion"/>
  </si>
  <si>
    <t>박물관 경호반 간담회</t>
    <phoneticPr fontId="1" type="noConversion"/>
  </si>
  <si>
    <t>선.생태.동태현</t>
    <phoneticPr fontId="1" type="noConversion"/>
  </si>
  <si>
    <t>2018년 2월 1일 목요일</t>
    <phoneticPr fontId="1" type="noConversion"/>
  </si>
  <si>
    <t>박물관 직원 경조사비</t>
    <phoneticPr fontId="1" type="noConversion"/>
  </si>
  <si>
    <t>2018년 2월 9일 금요일</t>
    <phoneticPr fontId="1" type="noConversion"/>
  </si>
  <si>
    <t>2018년 2월 2일 금요일</t>
    <phoneticPr fontId="1" type="noConversion"/>
  </si>
  <si>
    <t>2018년 2월 5일 월요일</t>
    <phoneticPr fontId="1" type="noConversion"/>
  </si>
  <si>
    <t>2018년 2월 8일 목요일</t>
    <phoneticPr fontId="1" type="noConversion"/>
  </si>
  <si>
    <t>2018년 2월 13일 화요일</t>
    <phoneticPr fontId="1" type="noConversion"/>
  </si>
  <si>
    <t>박물관 학예팀 업무협의</t>
    <phoneticPr fontId="9" type="noConversion"/>
  </si>
  <si>
    <t>도토리마을</t>
    <phoneticPr fontId="9" type="noConversion"/>
  </si>
  <si>
    <t>박물관 기획운영팀 업무협의</t>
    <phoneticPr fontId="9" type="noConversion"/>
  </si>
  <si>
    <t>박물관 자원봉사자 업무협의</t>
    <phoneticPr fontId="9" type="noConversion"/>
  </si>
  <si>
    <t>박물관 자원봉사자 티타임</t>
    <phoneticPr fontId="9" type="noConversion"/>
  </si>
  <si>
    <t>인더그레이</t>
    <phoneticPr fontId="9" type="noConversion"/>
  </si>
  <si>
    <t>박물관 시설팀 및 보안팀 업무협의</t>
    <phoneticPr fontId="9" type="noConversion"/>
  </si>
  <si>
    <t>경기도박물관장외 13명</t>
    <phoneticPr fontId="9" type="noConversion"/>
  </si>
  <si>
    <t>경기도박물관협회 업무협의</t>
    <phoneticPr fontId="9" type="noConversion"/>
  </si>
  <si>
    <t>박물관 안내팀 및 미화팀 업무협의</t>
    <phoneticPr fontId="9" type="noConversion"/>
  </si>
  <si>
    <t>2018년 2월 14일 수요일</t>
    <phoneticPr fontId="1" type="noConversion"/>
  </si>
  <si>
    <t>2017년 설선물 구입</t>
    <phoneticPr fontId="9" type="noConversion"/>
  </si>
  <si>
    <t>경기도박물관 직원 ooo외 47명</t>
    <phoneticPr fontId="9" type="noConversion"/>
  </si>
  <si>
    <t>농협성남유통센터</t>
    <phoneticPr fontId="9" type="noConversion"/>
  </si>
  <si>
    <t>2018년 3월 9일 금요일</t>
    <phoneticPr fontId="1" type="noConversion"/>
  </si>
  <si>
    <t>2018년 3월 20일 화요일</t>
    <phoneticPr fontId="1" type="noConversion"/>
  </si>
  <si>
    <t>경기도박물관 ooo직원 외 8명</t>
    <phoneticPr fontId="9" type="noConversion"/>
  </si>
  <si>
    <t>경기도박물관장 외 6명</t>
    <phoneticPr fontId="9" type="noConversion"/>
  </si>
  <si>
    <t>경기도박물관 ooo직원 외 15명</t>
    <phoneticPr fontId="9" type="noConversion"/>
  </si>
  <si>
    <t>경기도박물관장 외 7명</t>
    <phoneticPr fontId="9" type="noConversion"/>
  </si>
  <si>
    <t>경기도박물관장 외 13명</t>
    <phoneticPr fontId="9" type="noConversion"/>
  </si>
  <si>
    <t>박물관(협력사) 직원 경조사비</t>
    <phoneticPr fontId="1" type="noConversion"/>
  </si>
  <si>
    <t>경기도박물관장 외 2명</t>
    <phoneticPr fontId="9" type="noConversion"/>
  </si>
  <si>
    <t>경기도박물관장 외 4명</t>
    <phoneticPr fontId="9" type="noConversion"/>
  </si>
  <si>
    <t>경기도박물관장 외 3명</t>
    <phoneticPr fontId="9" type="noConversion"/>
  </si>
  <si>
    <t>2018년 3월 6일 화요일</t>
    <phoneticPr fontId="1" type="noConversion"/>
  </si>
  <si>
    <t>2018년 3월 14일 수요일</t>
    <phoneticPr fontId="1" type="noConversion"/>
  </si>
  <si>
    <t>2018년 3월 27일 화요일</t>
    <phoneticPr fontId="1" type="noConversion"/>
  </si>
  <si>
    <t>박물관 팀장간 업무협의</t>
    <phoneticPr fontId="9" type="noConversion"/>
  </si>
  <si>
    <t>버섯이랑</t>
    <phoneticPr fontId="9" type="noConversion"/>
  </si>
  <si>
    <t>박물관 교육 담당자 업무협의</t>
    <phoneticPr fontId="9" type="noConversion"/>
  </si>
  <si>
    <t>박물관 교육 담당자 티타임</t>
    <phoneticPr fontId="9" type="noConversion"/>
  </si>
  <si>
    <t>지엔</t>
    <phoneticPr fontId="9" type="noConversion"/>
  </si>
  <si>
    <t>박물관 복식보존 담당자 업무협의</t>
    <phoneticPr fontId="9" type="noConversion"/>
  </si>
  <si>
    <t>2018년 시책추진 업무추진비 공개자료</t>
    <phoneticPr fontId="1" type="noConversion"/>
  </si>
  <si>
    <t>2018년 2월 20일 화요일</t>
    <phoneticPr fontId="1" type="noConversion"/>
  </si>
  <si>
    <t>뮤지엄 활성화 외부자문</t>
    <phoneticPr fontId="9" type="noConversion"/>
  </si>
  <si>
    <t>경희대학교 교수 ooo외 2명</t>
    <phoneticPr fontId="9" type="noConversion"/>
  </si>
  <si>
    <t>2018년 3월 20일 화요일</t>
    <phoneticPr fontId="1" type="noConversion"/>
  </si>
  <si>
    <t>경기국악당 업무협의</t>
    <phoneticPr fontId="9" type="noConversion"/>
  </si>
  <si>
    <t>경기국악당 ooo부장외 4명</t>
    <phoneticPr fontId="9" type="noConversion"/>
  </si>
  <si>
    <t>2018년 3월 23일 금요일</t>
    <phoneticPr fontId="1" type="noConversion"/>
  </si>
  <si>
    <t>뮤지엄 활성화를 위한 작가업무협의</t>
    <phoneticPr fontId="1" type="noConversion"/>
  </si>
  <si>
    <t>수원</t>
    <phoneticPr fontId="1" type="noConversion"/>
  </si>
  <si>
    <t>ooo작가외 2명</t>
    <phoneticPr fontId="9" type="noConversion"/>
  </si>
  <si>
    <t>박물관 신입직원 격려 티타임</t>
    <phoneticPr fontId="9" type="noConversion"/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</si>
</sst>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#,##0;[Red]#,##0"/>
    <numFmt numFmtId="177" formatCode="[$-F800]dddd\,\ mmmm\ dd\,\ yyyy"/>
    <numFmt numFmtId="178" formatCode="mm\/dd"/>
  </numFmts>
  <fonts count="18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2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sz val="10"/>
      <name val="Arial"/>
      <family val="2"/>
    </font>
    <font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0"/>
      <name val="굴림체"/>
      <family val="3"/>
      <charset val="129"/>
    </font>
    <font>
      <sz val="9"/>
      <color indexed="8"/>
      <name val="굴림체"/>
      <family val="3"/>
      <charset val="129"/>
    </font>
    <font>
      <sz val="11"/>
      <color rgb="FFFF0000"/>
      <name val="맑은 고딕"/>
      <family val="3"/>
      <charset val="129"/>
      <scheme val="minor"/>
    </font>
    <font>
      <sz val="10"/>
      <color theme="1"/>
      <name val="굴림체"/>
      <family val="3"/>
      <charset val="129"/>
    </font>
    <font>
      <b/>
      <sz val="10"/>
      <color theme="1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0"/>
    <xf numFmtId="41" fontId="10" fillId="0" borderId="0" applyFont="0" applyFill="0" applyBorder="0" applyAlignment="0" applyProtection="0">
      <alignment vertical="center"/>
    </xf>
    <xf numFmtId="0" fontId="14" fillId="0" borderId="0"/>
  </cellStyleXfs>
  <cellXfs count="7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0" xfId="1" applyNumberForma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2" fillId="0" borderId="0" xfId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177" fontId="2" fillId="0" borderId="0" xfId="1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0" xfId="1" applyAlignment="1">
      <alignment horizontal="center" vertical="center"/>
    </xf>
    <xf numFmtId="0" fontId="2" fillId="0" borderId="0" xfId="1" applyNumberForma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1" applyNumberFormat="1" applyFont="1" applyBorder="1">
      <alignment vertical="center"/>
    </xf>
    <xf numFmtId="0" fontId="5" fillId="0" borderId="0" xfId="1" applyFont="1" applyAlignment="1">
      <alignment horizontal="center" vertical="center"/>
    </xf>
    <xf numFmtId="0" fontId="2" fillId="0" borderId="0" xfId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177" fontId="3" fillId="0" borderId="0" xfId="1" applyNumberFormat="1" applyFont="1" applyAlignment="1">
      <alignment vertical="center"/>
    </xf>
    <xf numFmtId="177" fontId="2" fillId="0" borderId="0" xfId="1" applyNumberFormat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shrinkToFit="1"/>
    </xf>
    <xf numFmtId="41" fontId="8" fillId="0" borderId="1" xfId="2" applyFont="1" applyBorder="1" applyAlignment="1">
      <alignment horizontal="center" vertical="center"/>
    </xf>
    <xf numFmtId="176" fontId="8" fillId="0" borderId="1" xfId="2" applyNumberFormat="1" applyFont="1" applyBorder="1" applyAlignment="1">
      <alignment horizontal="center" vertical="center" wrapText="1"/>
    </xf>
    <xf numFmtId="41" fontId="8" fillId="0" borderId="1" xfId="2" applyFont="1" applyBorder="1" applyAlignment="1">
      <alignment horizontal="right" vertical="center"/>
    </xf>
    <xf numFmtId="0" fontId="7" fillId="0" borderId="0" xfId="0" applyFont="1">
      <alignment vertical="center"/>
    </xf>
    <xf numFmtId="0" fontId="0" fillId="0" borderId="0" xfId="0" applyAlignment="1">
      <alignment vertical="center"/>
    </xf>
    <xf numFmtId="41" fontId="0" fillId="0" borderId="0" xfId="4" applyFont="1">
      <alignment vertical="center"/>
    </xf>
    <xf numFmtId="41" fontId="0" fillId="0" borderId="0" xfId="4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6" fillId="0" borderId="1" xfId="0" applyFont="1" applyBorder="1" applyAlignment="1" applyProtection="1">
      <alignment horizontal="center" vertical="center"/>
    </xf>
    <xf numFmtId="0" fontId="16" fillId="0" borderId="1" xfId="0" applyFont="1" applyFill="1" applyBorder="1" applyAlignment="1" applyProtection="1">
      <alignment horizontal="center" vertical="center"/>
    </xf>
    <xf numFmtId="0" fontId="16" fillId="0" borderId="1" xfId="5" applyFont="1" applyBorder="1" applyAlignment="1" applyProtection="1">
      <alignment horizontal="center" vertical="center"/>
    </xf>
    <xf numFmtId="0" fontId="16" fillId="0" borderId="1" xfId="0" applyNumberFormat="1" applyFont="1" applyFill="1" applyBorder="1" applyAlignment="1" applyProtection="1">
      <alignment horizontal="center" vertical="center"/>
    </xf>
    <xf numFmtId="41" fontId="16" fillId="0" borderId="1" xfId="4" applyFont="1" applyBorder="1" applyAlignment="1">
      <alignment horizontal="center" vertical="center"/>
    </xf>
    <xf numFmtId="177" fontId="17" fillId="0" borderId="1" xfId="1" applyNumberFormat="1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 shrinkToFit="1"/>
    </xf>
    <xf numFmtId="41" fontId="17" fillId="0" borderId="1" xfId="2" applyFont="1" applyBorder="1" applyAlignment="1">
      <alignment horizontal="center" vertical="center"/>
    </xf>
    <xf numFmtId="176" fontId="17" fillId="0" borderId="1" xfId="2" applyNumberFormat="1" applyFont="1" applyBorder="1" applyAlignment="1">
      <alignment horizontal="center" vertical="center" wrapText="1"/>
    </xf>
    <xf numFmtId="41" fontId="17" fillId="0" borderId="1" xfId="2" applyFont="1" applyBorder="1" applyAlignment="1">
      <alignment vertical="center"/>
    </xf>
    <xf numFmtId="41" fontId="17" fillId="0" borderId="1" xfId="4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177" fontId="17" fillId="0" borderId="1" xfId="1" applyNumberFormat="1" applyFont="1" applyFill="1" applyBorder="1" applyAlignment="1">
      <alignment horizontal="center" vertical="center" wrapText="1" shrinkToFit="1"/>
    </xf>
    <xf numFmtId="0" fontId="17" fillId="0" borderId="1" xfId="1" applyFont="1" applyBorder="1" applyAlignment="1">
      <alignment horizontal="center" vertical="center" wrapText="1" shrinkToFit="1"/>
    </xf>
    <xf numFmtId="41" fontId="16" fillId="0" borderId="1" xfId="2" applyFont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center" vertical="center" wrapText="1" shrinkToFit="1"/>
    </xf>
    <xf numFmtId="41" fontId="17" fillId="0" borderId="1" xfId="2" applyFont="1" applyBorder="1" applyAlignment="1">
      <alignment vertical="center" wrapText="1"/>
    </xf>
    <xf numFmtId="41" fontId="17" fillId="0" borderId="1" xfId="2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76" fontId="16" fillId="0" borderId="1" xfId="4" applyNumberFormat="1" applyFont="1" applyBorder="1" applyAlignment="1" applyProtection="1">
      <alignment horizontal="right" vertical="center" wrapText="1"/>
    </xf>
    <xf numFmtId="176" fontId="16" fillId="0" borderId="1" xfId="4" applyNumberFormat="1" applyFont="1" applyBorder="1" applyAlignment="1">
      <alignment horizontal="right" vertical="center"/>
    </xf>
    <xf numFmtId="41" fontId="11" fillId="0" borderId="0" xfId="0" applyNumberFormat="1" applyFont="1" applyAlignment="1">
      <alignment horizontal="center" vertical="center"/>
    </xf>
    <xf numFmtId="178" fontId="13" fillId="2" borderId="1" xfId="3" applyNumberFormat="1" applyFont="1" applyFill="1" applyBorder="1" applyAlignment="1">
      <alignment horizontal="center" vertical="center" wrapText="1"/>
    </xf>
    <xf numFmtId="178" fontId="13" fillId="2" borderId="1" xfId="3" applyNumberFormat="1" applyFont="1" applyFill="1" applyBorder="1" applyAlignment="1">
      <alignment horizontal="center" vertical="center" shrinkToFit="1"/>
    </xf>
    <xf numFmtId="0" fontId="13" fillId="2" borderId="1" xfId="3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13" fillId="0" borderId="1" xfId="3" applyNumberFormat="1" applyFont="1" applyFill="1" applyBorder="1" applyAlignment="1">
      <alignment horizontal="center" vertical="center" shrinkToFit="1"/>
    </xf>
    <xf numFmtId="0" fontId="13" fillId="0" borderId="1" xfId="3" applyNumberFormat="1" applyFont="1" applyFill="1" applyBorder="1" applyAlignment="1">
      <alignment horizontal="center" vertical="center"/>
    </xf>
    <xf numFmtId="41" fontId="13" fillId="2" borderId="1" xfId="4" applyFont="1" applyFill="1" applyBorder="1" applyAlignment="1">
      <alignment horizontal="center" vertical="center" wrapText="1"/>
    </xf>
    <xf numFmtId="41" fontId="16" fillId="0" borderId="1" xfId="4" applyFont="1" applyBorder="1" applyAlignment="1">
      <alignment horizontal="right" vertical="center"/>
    </xf>
    <xf numFmtId="41" fontId="16" fillId="0" borderId="1" xfId="4" applyFont="1" applyFill="1" applyBorder="1" applyAlignment="1" applyProtection="1">
      <alignment horizontal="right" vertical="center"/>
    </xf>
    <xf numFmtId="41" fontId="16" fillId="0" borderId="1" xfId="4" applyFont="1" applyBorder="1" applyAlignment="1" applyProtection="1">
      <alignment horizontal="right" vertical="center" wrapText="1"/>
    </xf>
    <xf numFmtId="41" fontId="16" fillId="0" borderId="1" xfId="4" applyFont="1" applyFill="1" applyBorder="1" applyAlignment="1" applyProtection="1">
      <alignment horizontal="center" vertical="center"/>
    </xf>
    <xf numFmtId="3" fontId="13" fillId="2" borderId="1" xfId="2" applyNumberFormat="1" applyFont="1" applyFill="1" applyBorder="1" applyAlignment="1">
      <alignment horizontal="right" vertical="center" wrapText="1"/>
    </xf>
    <xf numFmtId="41" fontId="16" fillId="0" borderId="1" xfId="0" applyNumberFormat="1" applyFont="1" applyBorder="1" applyAlignment="1">
      <alignment horizontal="right" vertical="center"/>
    </xf>
    <xf numFmtId="0" fontId="11" fillId="3" borderId="1" xfId="0" applyFont="1" applyFill="1" applyBorder="1" applyAlignment="1">
      <alignment horizontal="center" vertical="center"/>
    </xf>
    <xf numFmtId="41" fontId="11" fillId="0" borderId="1" xfId="4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41" fontId="11" fillId="4" borderId="1" xfId="4" applyFont="1" applyFill="1" applyBorder="1" applyAlignment="1">
      <alignment horizontal="center" vertical="center"/>
    </xf>
  </cellXfs>
  <cellStyles count="6">
    <cellStyle name="쉼표 [0]" xfId="4" builtinId="6"/>
    <cellStyle name="쉼표 [0] 2" xfId="2"/>
    <cellStyle name="표준" xfId="0" builtinId="0"/>
    <cellStyle name="표준 2" xfId="3"/>
    <cellStyle name="표준 2 2" xfId="5"/>
    <cellStyle name="표준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M34"/>
  <sheetViews>
    <sheetView tabSelected="1" view="pageBreakPreview" topLeftCell="A28" zoomScaleNormal="100" zoomScaleSheetLayoutView="100" workbookViewId="0">
      <selection activeCell="Q15" sqref="Q15"/>
    </sheetView>
  </sheetViews>
  <sheetFormatPr defaultRowHeight="40.5" customHeight="1"/>
  <cols>
    <col min="1" max="1" width="3.75" customWidth="1"/>
    <col min="2" max="2" width="26.375" customWidth="1"/>
    <col min="3" max="3" width="35.875" style="1" customWidth="1"/>
    <col min="4" max="4" width="18.875" customWidth="1"/>
    <col min="5" max="5" width="41" customWidth="1"/>
    <col min="6" max="6" width="15.25" style="28" customWidth="1"/>
    <col min="7" max="7" width="14.5" style="30" hidden="1" customWidth="1"/>
    <col min="8" max="8" width="11.375" style="29" hidden="1" customWidth="1"/>
    <col min="9" max="9" width="0" hidden="1" customWidth="1"/>
    <col min="10" max="10" width="18.625" hidden="1" customWidth="1"/>
    <col min="11" max="11" width="14" hidden="1" customWidth="1"/>
    <col min="12" max="13" width="13.375" hidden="1" customWidth="1"/>
  </cols>
  <sheetData>
    <row r="1" spans="1:13" ht="21.75" customHeight="1"/>
    <row r="2" spans="1:13" ht="40.5" customHeight="1">
      <c r="A2" s="4"/>
      <c r="B2" s="19" t="s">
        <v>31</v>
      </c>
      <c r="C2" s="14"/>
      <c r="D2" s="5"/>
      <c r="E2" s="5"/>
    </row>
    <row r="3" spans="1:13" ht="16.5" customHeight="1">
      <c r="A3" s="3"/>
      <c r="B3" s="9"/>
      <c r="C3" s="11"/>
      <c r="D3" s="7"/>
      <c r="E3" s="2"/>
    </row>
    <row r="4" spans="1:13" ht="26.25" customHeight="1">
      <c r="A4" s="15" t="s">
        <v>6</v>
      </c>
      <c r="B4" s="15" t="s">
        <v>27</v>
      </c>
      <c r="C4" s="16"/>
      <c r="D4" s="8"/>
      <c r="E4" s="6"/>
    </row>
    <row r="5" spans="1:13" s="1" customFormat="1" ht="27" customHeight="1">
      <c r="A5" s="21"/>
      <c r="B5" s="39" t="s">
        <v>0</v>
      </c>
      <c r="C5" s="40" t="s">
        <v>1</v>
      </c>
      <c r="D5" s="41" t="s">
        <v>2</v>
      </c>
      <c r="E5" s="42" t="s">
        <v>3</v>
      </c>
      <c r="F5" s="43" t="s">
        <v>4</v>
      </c>
      <c r="G5" s="44" t="s">
        <v>9</v>
      </c>
      <c r="H5" s="44" t="s">
        <v>8</v>
      </c>
      <c r="J5" s="69" t="s">
        <v>10</v>
      </c>
      <c r="K5" s="70">
        <f>F34</f>
        <v>3077780</v>
      </c>
      <c r="L5" s="31"/>
      <c r="M5" s="31"/>
    </row>
    <row r="6" spans="1:13" s="1" customFormat="1" ht="27" customHeight="1">
      <c r="A6" s="21"/>
      <c r="B6" s="56" t="s">
        <v>32</v>
      </c>
      <c r="C6" s="57" t="s">
        <v>40</v>
      </c>
      <c r="D6" s="58" t="s">
        <v>19</v>
      </c>
      <c r="E6" s="35" t="s">
        <v>38</v>
      </c>
      <c r="F6" s="62">
        <v>39000</v>
      </c>
      <c r="G6" s="63"/>
      <c r="H6" s="63"/>
      <c r="J6" s="69" t="s">
        <v>11</v>
      </c>
      <c r="K6" s="70">
        <f>시책추진업무추진비!G9</f>
        <v>146000</v>
      </c>
      <c r="L6" s="31"/>
      <c r="M6" s="31"/>
    </row>
    <row r="7" spans="1:13" s="1" customFormat="1" ht="27" customHeight="1">
      <c r="A7" s="21"/>
      <c r="B7" s="56" t="s">
        <v>53</v>
      </c>
      <c r="C7" s="57" t="s">
        <v>55</v>
      </c>
      <c r="D7" s="58" t="s">
        <v>19</v>
      </c>
      <c r="E7" s="35" t="s">
        <v>37</v>
      </c>
      <c r="F7" s="62">
        <v>396000</v>
      </c>
      <c r="G7" s="63"/>
      <c r="H7" s="63"/>
      <c r="J7" s="71" t="s">
        <v>12</v>
      </c>
      <c r="K7" s="72">
        <f>SUM(K5:K6)</f>
        <v>3223780</v>
      </c>
      <c r="L7" s="31"/>
      <c r="M7" s="31"/>
    </row>
    <row r="8" spans="1:13" s="1" customFormat="1" ht="27" customHeight="1">
      <c r="A8" s="21"/>
      <c r="B8" s="56" t="s">
        <v>33</v>
      </c>
      <c r="C8" s="57" t="s">
        <v>41</v>
      </c>
      <c r="D8" s="59" t="s">
        <v>21</v>
      </c>
      <c r="E8" s="35" t="s">
        <v>39</v>
      </c>
      <c r="F8" s="62">
        <v>63000</v>
      </c>
      <c r="G8" s="63"/>
      <c r="H8" s="63"/>
      <c r="J8" s="31"/>
      <c r="K8" s="31"/>
      <c r="L8" s="31"/>
      <c r="M8" s="31"/>
    </row>
    <row r="9" spans="1:13" s="1" customFormat="1" ht="27" customHeight="1">
      <c r="A9" s="21"/>
      <c r="B9" s="56" t="s">
        <v>33</v>
      </c>
      <c r="C9" s="57" t="s">
        <v>110</v>
      </c>
      <c r="D9" s="59" t="s">
        <v>25</v>
      </c>
      <c r="E9" s="35" t="s">
        <v>39</v>
      </c>
      <c r="F9" s="62">
        <v>17700</v>
      </c>
      <c r="G9" s="63"/>
      <c r="H9" s="63"/>
      <c r="J9" s="31"/>
      <c r="K9" s="31"/>
      <c r="L9" s="31"/>
      <c r="M9" s="31"/>
    </row>
    <row r="10" spans="1:13" s="1" customFormat="1" ht="27" customHeight="1">
      <c r="A10" s="21"/>
      <c r="B10" s="56" t="s">
        <v>34</v>
      </c>
      <c r="C10" s="57" t="s">
        <v>42</v>
      </c>
      <c r="D10" s="59" t="s">
        <v>21</v>
      </c>
      <c r="E10" s="35" t="s">
        <v>39</v>
      </c>
      <c r="F10" s="62">
        <v>50000</v>
      </c>
      <c r="G10" s="63"/>
      <c r="H10" s="63"/>
      <c r="J10" s="69" t="s">
        <v>13</v>
      </c>
      <c r="K10" s="69" t="s">
        <v>14</v>
      </c>
      <c r="L10" s="69" t="s">
        <v>15</v>
      </c>
      <c r="M10" s="69" t="s">
        <v>12</v>
      </c>
    </row>
    <row r="11" spans="1:13" s="1" customFormat="1" ht="27" customHeight="1">
      <c r="A11" s="21"/>
      <c r="B11" s="56" t="s">
        <v>35</v>
      </c>
      <c r="C11" s="57" t="s">
        <v>43</v>
      </c>
      <c r="D11" s="59" t="s">
        <v>22</v>
      </c>
      <c r="E11" s="35" t="s">
        <v>38</v>
      </c>
      <c r="F11" s="62">
        <v>36000</v>
      </c>
      <c r="G11" s="63"/>
      <c r="H11" s="63"/>
      <c r="J11" s="69" t="s">
        <v>16</v>
      </c>
      <c r="K11" s="70">
        <f>SUM(G12,G20,G21,G22,G23,G26,시책추진업무추진비!G6:G8)</f>
        <v>779680</v>
      </c>
      <c r="L11" s="70">
        <f>SUM(F6:F11,F13,F16:F17,F19,F27:F28,F30:F31,F33)</f>
        <v>2094100</v>
      </c>
      <c r="M11" s="70">
        <f>SUM(K11:L11)</f>
        <v>2873780</v>
      </c>
    </row>
    <row r="12" spans="1:13" s="1" customFormat="1" ht="27" customHeight="1">
      <c r="A12" s="21"/>
      <c r="B12" s="56" t="s">
        <v>54</v>
      </c>
      <c r="C12" s="57" t="s">
        <v>56</v>
      </c>
      <c r="D12" s="59" t="s">
        <v>57</v>
      </c>
      <c r="E12" s="35" t="s">
        <v>82</v>
      </c>
      <c r="F12" s="62">
        <v>71000</v>
      </c>
      <c r="G12" s="63">
        <v>71000</v>
      </c>
      <c r="H12" s="63"/>
      <c r="J12" s="69" t="s">
        <v>17</v>
      </c>
      <c r="K12" s="70">
        <f>SUM(H14,H32,H29)</f>
        <v>150000</v>
      </c>
      <c r="L12" s="70">
        <f>SUM(H15,H18,H24,H25)</f>
        <v>200000</v>
      </c>
      <c r="M12" s="70">
        <f>SUM(K12:L12)</f>
        <v>350000</v>
      </c>
    </row>
    <row r="13" spans="1:13" s="1" customFormat="1" ht="27" customHeight="1">
      <c r="A13" s="21"/>
      <c r="B13" s="56" t="s">
        <v>36</v>
      </c>
      <c r="C13" s="57" t="s">
        <v>44</v>
      </c>
      <c r="D13" s="59" t="s">
        <v>45</v>
      </c>
      <c r="E13" s="35" t="s">
        <v>38</v>
      </c>
      <c r="F13" s="62">
        <v>40000</v>
      </c>
      <c r="G13" s="63"/>
      <c r="H13" s="63"/>
      <c r="J13" s="71" t="s">
        <v>12</v>
      </c>
      <c r="K13" s="72">
        <f>SUM(K11:K12)</f>
        <v>929680</v>
      </c>
      <c r="L13" s="72">
        <f t="shared" ref="L13:M13" si="0">SUM(L11:L12)</f>
        <v>2294100</v>
      </c>
      <c r="M13" s="72">
        <f t="shared" si="0"/>
        <v>3223780</v>
      </c>
    </row>
    <row r="14" spans="1:13" s="1" customFormat="1" ht="27" customHeight="1">
      <c r="A14" s="21"/>
      <c r="B14" s="56" t="s">
        <v>48</v>
      </c>
      <c r="C14" s="45" t="s">
        <v>50</v>
      </c>
      <c r="D14" s="37" t="s">
        <v>51</v>
      </c>
      <c r="E14" s="35" t="s">
        <v>51</v>
      </c>
      <c r="F14" s="64">
        <v>50000</v>
      </c>
      <c r="G14" s="63"/>
      <c r="H14" s="63">
        <f>F14</f>
        <v>50000</v>
      </c>
      <c r="J14" s="31"/>
      <c r="K14" s="31"/>
      <c r="L14" s="31"/>
      <c r="M14" s="55"/>
    </row>
    <row r="15" spans="1:13" s="1" customFormat="1" ht="27" customHeight="1">
      <c r="A15" s="21"/>
      <c r="B15" s="56" t="s">
        <v>49</v>
      </c>
      <c r="C15" s="45" t="s">
        <v>29</v>
      </c>
      <c r="D15" s="36" t="s">
        <v>20</v>
      </c>
      <c r="E15" s="35" t="s">
        <v>52</v>
      </c>
      <c r="F15" s="65">
        <v>50000</v>
      </c>
      <c r="G15" s="63"/>
      <c r="H15" s="63">
        <f>F15</f>
        <v>50000</v>
      </c>
    </row>
    <row r="16" spans="1:13" s="1" customFormat="1" ht="27" customHeight="1">
      <c r="A16" s="21"/>
      <c r="B16" s="56" t="s">
        <v>47</v>
      </c>
      <c r="C16" s="57" t="s">
        <v>46</v>
      </c>
      <c r="D16" s="58" t="s">
        <v>19</v>
      </c>
      <c r="E16" s="35" t="s">
        <v>39</v>
      </c>
      <c r="F16" s="62">
        <v>58000</v>
      </c>
      <c r="G16" s="63"/>
      <c r="H16" s="63"/>
    </row>
    <row r="17" spans="1:13" s="1" customFormat="1" ht="27" customHeight="1">
      <c r="A17" s="21"/>
      <c r="B17" s="34" t="s">
        <v>58</v>
      </c>
      <c r="C17" s="57" t="s">
        <v>65</v>
      </c>
      <c r="D17" s="58" t="s">
        <v>66</v>
      </c>
      <c r="E17" s="35" t="s">
        <v>83</v>
      </c>
      <c r="F17" s="62">
        <v>118000</v>
      </c>
      <c r="G17" s="63"/>
      <c r="H17" s="63"/>
    </row>
    <row r="18" spans="1:13" s="1" customFormat="1" ht="27" customHeight="1">
      <c r="A18" s="21"/>
      <c r="B18" s="34" t="s">
        <v>58</v>
      </c>
      <c r="C18" s="37" t="s">
        <v>59</v>
      </c>
      <c r="D18" s="37" t="s">
        <v>20</v>
      </c>
      <c r="E18" s="35" t="s">
        <v>20</v>
      </c>
      <c r="F18" s="64">
        <v>50000</v>
      </c>
      <c r="G18" s="63"/>
      <c r="H18" s="63">
        <f>F18</f>
        <v>50000</v>
      </c>
    </row>
    <row r="19" spans="1:13" s="1" customFormat="1" ht="27" customHeight="1">
      <c r="A19" s="21"/>
      <c r="B19" s="34" t="s">
        <v>61</v>
      </c>
      <c r="C19" s="57" t="s">
        <v>67</v>
      </c>
      <c r="D19" s="58" t="s">
        <v>18</v>
      </c>
      <c r="E19" s="61" t="s">
        <v>81</v>
      </c>
      <c r="F19" s="62">
        <v>128500</v>
      </c>
      <c r="G19" s="63"/>
      <c r="H19" s="63"/>
    </row>
    <row r="20" spans="1:13" s="1" customFormat="1" ht="27" customHeight="1">
      <c r="A20" s="21"/>
      <c r="B20" s="56" t="s">
        <v>62</v>
      </c>
      <c r="C20" s="57" t="s">
        <v>68</v>
      </c>
      <c r="D20" s="58" t="s">
        <v>26</v>
      </c>
      <c r="E20" s="35" t="s">
        <v>84</v>
      </c>
      <c r="F20" s="62">
        <v>84000</v>
      </c>
      <c r="G20" s="63">
        <v>84000</v>
      </c>
      <c r="H20" s="63"/>
    </row>
    <row r="21" spans="1:13" s="1" customFormat="1" ht="27" customHeight="1">
      <c r="A21" s="21"/>
      <c r="B21" s="56" t="s">
        <v>62</v>
      </c>
      <c r="C21" s="57" t="s">
        <v>69</v>
      </c>
      <c r="D21" s="58" t="s">
        <v>70</v>
      </c>
      <c r="E21" s="35" t="s">
        <v>84</v>
      </c>
      <c r="F21" s="62">
        <v>36500</v>
      </c>
      <c r="G21" s="63">
        <v>36500</v>
      </c>
      <c r="H21" s="63"/>
    </row>
    <row r="22" spans="1:13" s="1" customFormat="1" ht="27" customHeight="1">
      <c r="A22" s="21"/>
      <c r="B22" s="56" t="s">
        <v>63</v>
      </c>
      <c r="C22" s="57" t="s">
        <v>71</v>
      </c>
      <c r="D22" s="58" t="s">
        <v>22</v>
      </c>
      <c r="E22" s="35" t="s">
        <v>85</v>
      </c>
      <c r="F22" s="62">
        <v>182000</v>
      </c>
      <c r="G22" s="63">
        <v>182000</v>
      </c>
      <c r="H22" s="63"/>
    </row>
    <row r="23" spans="1:13" s="1" customFormat="1" ht="27" customHeight="1">
      <c r="A23" s="21"/>
      <c r="B23" s="56" t="s">
        <v>60</v>
      </c>
      <c r="C23" s="57" t="s">
        <v>73</v>
      </c>
      <c r="D23" s="58" t="s">
        <v>7</v>
      </c>
      <c r="E23" s="35" t="s">
        <v>84</v>
      </c>
      <c r="F23" s="62">
        <v>109180</v>
      </c>
      <c r="G23" s="63">
        <v>109180</v>
      </c>
      <c r="H23" s="63"/>
    </row>
    <row r="24" spans="1:13" s="1" customFormat="1" ht="27" customHeight="1">
      <c r="A24" s="21"/>
      <c r="B24" s="34" t="s">
        <v>60</v>
      </c>
      <c r="C24" s="45" t="s">
        <v>29</v>
      </c>
      <c r="D24" s="36" t="s">
        <v>20</v>
      </c>
      <c r="E24" s="35" t="s">
        <v>52</v>
      </c>
      <c r="F24" s="65">
        <v>50000</v>
      </c>
      <c r="G24" s="63"/>
      <c r="H24" s="63">
        <f>F24</f>
        <v>50000</v>
      </c>
    </row>
    <row r="25" spans="1:13" s="1" customFormat="1" ht="27" customHeight="1">
      <c r="A25" s="21"/>
      <c r="B25" s="34" t="s">
        <v>60</v>
      </c>
      <c r="C25" s="45" t="s">
        <v>29</v>
      </c>
      <c r="D25" s="36" t="s">
        <v>20</v>
      </c>
      <c r="E25" s="35" t="s">
        <v>52</v>
      </c>
      <c r="F25" s="65">
        <v>50000</v>
      </c>
      <c r="G25" s="63"/>
      <c r="H25" s="63">
        <f>F25</f>
        <v>50000</v>
      </c>
    </row>
    <row r="26" spans="1:13" s="1" customFormat="1" ht="27" customHeight="1">
      <c r="A26" s="21"/>
      <c r="B26" s="56" t="s">
        <v>64</v>
      </c>
      <c r="C26" s="57" t="s">
        <v>74</v>
      </c>
      <c r="D26" s="58" t="s">
        <v>66</v>
      </c>
      <c r="E26" s="61" t="s">
        <v>72</v>
      </c>
      <c r="F26" s="62">
        <v>151000</v>
      </c>
      <c r="G26" s="54">
        <v>151000</v>
      </c>
      <c r="H26" s="54"/>
    </row>
    <row r="27" spans="1:13" s="1" customFormat="1" ht="27" customHeight="1">
      <c r="A27" s="21"/>
      <c r="B27" s="34" t="s">
        <v>75</v>
      </c>
      <c r="C27" s="36" t="s">
        <v>76</v>
      </c>
      <c r="D27" s="36" t="s">
        <v>78</v>
      </c>
      <c r="E27" s="35" t="s">
        <v>77</v>
      </c>
      <c r="F27" s="53">
        <v>937400</v>
      </c>
      <c r="G27" s="54"/>
      <c r="H27" s="54"/>
    </row>
    <row r="28" spans="1:13" s="1" customFormat="1" ht="27" customHeight="1">
      <c r="A28" s="21"/>
      <c r="B28" s="56" t="s">
        <v>90</v>
      </c>
      <c r="C28" s="57" t="s">
        <v>93</v>
      </c>
      <c r="D28" s="58" t="s">
        <v>94</v>
      </c>
      <c r="E28" s="35" t="s">
        <v>87</v>
      </c>
      <c r="F28" s="62">
        <v>36000</v>
      </c>
      <c r="G28" s="38"/>
      <c r="H28" s="38"/>
    </row>
    <row r="29" spans="1:13" s="1" customFormat="1" ht="27" customHeight="1">
      <c r="A29" s="21"/>
      <c r="B29" s="34" t="s">
        <v>79</v>
      </c>
      <c r="C29" s="36" t="s">
        <v>86</v>
      </c>
      <c r="D29" s="37" t="s">
        <v>20</v>
      </c>
      <c r="E29" s="35" t="s">
        <v>20</v>
      </c>
      <c r="F29" s="64">
        <v>50000</v>
      </c>
      <c r="G29" s="63"/>
      <c r="H29" s="63">
        <f>F29</f>
        <v>50000</v>
      </c>
    </row>
    <row r="30" spans="1:13" s="33" customFormat="1" ht="27" customHeight="1">
      <c r="A30" s="32"/>
      <c r="B30" s="56" t="s">
        <v>91</v>
      </c>
      <c r="C30" s="57" t="s">
        <v>95</v>
      </c>
      <c r="D30" s="58" t="s">
        <v>21</v>
      </c>
      <c r="E30" s="35" t="s">
        <v>88</v>
      </c>
      <c r="F30" s="62">
        <v>87000</v>
      </c>
      <c r="G30" s="38"/>
      <c r="H30" s="38"/>
      <c r="J30" s="1"/>
      <c r="K30" s="1"/>
      <c r="L30" s="1"/>
      <c r="M30" s="1"/>
    </row>
    <row r="31" spans="1:13" s="1" customFormat="1" ht="27" customHeight="1">
      <c r="A31" s="21"/>
      <c r="B31" s="56" t="s">
        <v>91</v>
      </c>
      <c r="C31" s="57" t="s">
        <v>96</v>
      </c>
      <c r="D31" s="58" t="s">
        <v>97</v>
      </c>
      <c r="E31" s="35" t="s">
        <v>88</v>
      </c>
      <c r="F31" s="62">
        <v>27500</v>
      </c>
      <c r="G31" s="38"/>
      <c r="H31" s="38"/>
    </row>
    <row r="32" spans="1:13" s="1" customFormat="1" ht="27" customHeight="1">
      <c r="A32" s="21"/>
      <c r="B32" s="34" t="s">
        <v>80</v>
      </c>
      <c r="C32" s="45" t="s">
        <v>30</v>
      </c>
      <c r="D32" s="37" t="s">
        <v>20</v>
      </c>
      <c r="E32" s="35" t="s">
        <v>20</v>
      </c>
      <c r="F32" s="66">
        <v>50000</v>
      </c>
      <c r="G32" s="38"/>
      <c r="H32" s="38">
        <f>F32</f>
        <v>50000</v>
      </c>
      <c r="J32"/>
      <c r="K32"/>
      <c r="L32"/>
      <c r="M32"/>
    </row>
    <row r="33" spans="1:13" s="1" customFormat="1" ht="27" customHeight="1">
      <c r="A33" s="21"/>
      <c r="B33" s="56" t="s">
        <v>92</v>
      </c>
      <c r="C33" s="57" t="s">
        <v>98</v>
      </c>
      <c r="D33" s="58" t="s">
        <v>21</v>
      </c>
      <c r="E33" s="35" t="s">
        <v>89</v>
      </c>
      <c r="F33" s="62">
        <v>60000</v>
      </c>
      <c r="G33" s="38"/>
      <c r="H33" s="38"/>
      <c r="J33"/>
      <c r="K33"/>
      <c r="L33"/>
      <c r="M33"/>
    </row>
    <row r="34" spans="1:13" ht="27" customHeight="1">
      <c r="B34" s="46" t="s">
        <v>5</v>
      </c>
      <c r="C34" s="47" t="s">
        <v>23</v>
      </c>
      <c r="D34" s="48"/>
      <c r="E34" s="49"/>
      <c r="F34" s="50">
        <f>SUM(F6:F33)</f>
        <v>3077780</v>
      </c>
      <c r="G34" s="50">
        <f>SUM(G6:G33)</f>
        <v>633680</v>
      </c>
      <c r="H34" s="50">
        <f>SUM(H6:H33)</f>
        <v>350000</v>
      </c>
    </row>
  </sheetData>
  <autoFilter ref="H1:H35"/>
  <phoneticPr fontId="1" type="noConversion"/>
  <pageMargins left="0.70866141732283472" right="0.70866141732283472" top="0.74803149606299213" bottom="0.74803149606299213" header="0.31496062992125984" footer="0.31496062992125984"/>
  <pageSetup paperSize="9" scale="58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G9"/>
  <sheetViews>
    <sheetView view="pageBreakPreview" zoomScaleNormal="100" zoomScaleSheetLayoutView="100" workbookViewId="0">
      <selection activeCell="D13" sqref="D13"/>
    </sheetView>
  </sheetViews>
  <sheetFormatPr defaultRowHeight="40.5" customHeight="1"/>
  <cols>
    <col min="1" max="1" width="3.75" customWidth="1"/>
    <col min="2" max="2" width="26.375" customWidth="1"/>
    <col min="3" max="3" width="35.875" customWidth="1"/>
    <col min="4" max="4" width="18.875" customWidth="1"/>
    <col min="5" max="5" width="24.75" customWidth="1"/>
    <col min="6" max="6" width="15.125" style="10" customWidth="1"/>
    <col min="7" max="7" width="12.375" hidden="1" customWidth="1"/>
  </cols>
  <sheetData>
    <row r="1" spans="1:7" ht="21.75" customHeight="1"/>
    <row r="2" spans="1:7" ht="40.5" customHeight="1">
      <c r="A2" s="13"/>
      <c r="B2" s="19" t="s">
        <v>99</v>
      </c>
      <c r="C2" s="14"/>
      <c r="D2" s="14"/>
      <c r="E2" s="14"/>
    </row>
    <row r="3" spans="1:7" ht="16.5" customHeight="1">
      <c r="A3" s="12"/>
      <c r="B3" s="20"/>
      <c r="C3" s="11"/>
      <c r="D3" s="17"/>
      <c r="E3" s="11"/>
    </row>
    <row r="4" spans="1:7" ht="27" customHeight="1">
      <c r="A4" s="15" t="s">
        <v>6</v>
      </c>
      <c r="B4" s="15" t="s">
        <v>27</v>
      </c>
      <c r="C4" s="16"/>
      <c r="D4" s="18"/>
      <c r="E4" s="16"/>
    </row>
    <row r="5" spans="1:7" s="1" customFormat="1" ht="27" customHeight="1">
      <c r="A5" s="21"/>
      <c r="B5" s="22" t="s">
        <v>0</v>
      </c>
      <c r="C5" s="23" t="s">
        <v>1</v>
      </c>
      <c r="D5" s="24" t="s">
        <v>2</v>
      </c>
      <c r="E5" s="25" t="s">
        <v>3</v>
      </c>
      <c r="F5" s="26" t="s">
        <v>4</v>
      </c>
      <c r="G5" s="52" t="s">
        <v>28</v>
      </c>
    </row>
    <row r="6" spans="1:7" s="1" customFormat="1" ht="27" customHeight="1">
      <c r="A6" s="21"/>
      <c r="B6" s="56" t="s">
        <v>100</v>
      </c>
      <c r="C6" s="57" t="s">
        <v>101</v>
      </c>
      <c r="D6" s="58" t="s">
        <v>24</v>
      </c>
      <c r="E6" s="35" t="s">
        <v>102</v>
      </c>
      <c r="F6" s="67">
        <v>26000</v>
      </c>
      <c r="G6" s="68">
        <f>F6</f>
        <v>26000</v>
      </c>
    </row>
    <row r="7" spans="1:7" s="1" customFormat="1" ht="27" customHeight="1">
      <c r="A7" s="21"/>
      <c r="B7" s="56" t="s">
        <v>103</v>
      </c>
      <c r="C7" s="57" t="s">
        <v>104</v>
      </c>
      <c r="D7" s="58" t="s">
        <v>21</v>
      </c>
      <c r="E7" s="35" t="s">
        <v>105</v>
      </c>
      <c r="F7" s="67">
        <v>65000</v>
      </c>
      <c r="G7" s="68">
        <f t="shared" ref="G7:G8" si="0">F7</f>
        <v>65000</v>
      </c>
    </row>
    <row r="8" spans="1:7" ht="27" customHeight="1">
      <c r="A8" s="27"/>
      <c r="B8" s="56" t="s">
        <v>106</v>
      </c>
      <c r="C8" s="61" t="s">
        <v>107</v>
      </c>
      <c r="D8" s="60" t="s">
        <v>108</v>
      </c>
      <c r="E8" s="35" t="s">
        <v>109</v>
      </c>
      <c r="F8" s="67">
        <v>55000</v>
      </c>
      <c r="G8" s="67">
        <f t="shared" si="0"/>
        <v>55000</v>
      </c>
    </row>
    <row r="9" spans="1:7" ht="27" customHeight="1">
      <c r="B9" s="46" t="s">
        <v>5</v>
      </c>
      <c r="C9" s="47" t="s">
        <v>23</v>
      </c>
      <c r="D9" s="48"/>
      <c r="E9" s="49"/>
      <c r="F9" s="51">
        <f>SUM(F6:F8)</f>
        <v>146000</v>
      </c>
      <c r="G9" s="51">
        <f>SUM(G6:G8)</f>
        <v>146000</v>
      </c>
    </row>
  </sheetData>
  <phoneticPr fontId="1" type="noConversion"/>
  <pageMargins left="0.70866141732283472" right="0.70866141732283472" top="0.74803149606299213" bottom="0.74803149606299213" header="0.31496062992125984" footer="0.31496062992125984"/>
  <pageSetup paperSize="9" scale="6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기관업무추진비</vt:lpstr>
      <vt:lpstr>시책추진업무추진비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이호선</dc:creator>
  <cp:lastModifiedBy>USER</cp:lastModifiedBy>
  <cp:lastPrinted>2017-01-11T10:04:03Z</cp:lastPrinted>
  <dcterms:created xsi:type="dcterms:W3CDTF">2015-07-28T00:57:11Z</dcterms:created>
  <dcterms:modified xsi:type="dcterms:W3CDTF">2018-04-11T07:53:29Z</dcterms:modified>
</cp:coreProperties>
</file>