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전문국\계약업무\문화예술본부\생활문화팀\입찰\경기상상캠퍼스 숲 정비 용역\입찰공고\"/>
    </mc:Choice>
  </mc:AlternateContent>
  <bookViews>
    <workbookView xWindow="-120" yWindow="-120" windowWidth="29040" windowHeight="15840" tabRatio="881"/>
  </bookViews>
  <sheets>
    <sheet name="총괄표" sheetId="21" r:id="rId1"/>
    <sheet name="내역서" sheetId="9" r:id="rId2"/>
  </sheets>
  <definedNames>
    <definedName name="_xlnm.Print_Area" localSheetId="1">내역서!$A$1:$M$107</definedName>
    <definedName name="_xlnm.Print_Area" localSheetId="0">총괄표!$A$1:$M$27</definedName>
    <definedName name="_xlnm.Print_Titles" localSheetId="1">내역서!$1:$3</definedName>
  </definedNames>
  <calcPr calcId="162913"/>
</workbook>
</file>

<file path=xl/calcChain.xml><?xml version="1.0" encoding="utf-8"?>
<calcChain xmlns="http://schemas.openxmlformats.org/spreadsheetml/2006/main">
  <c r="C83" i="9" l="1"/>
  <c r="R56" i="9" l="1"/>
  <c r="G10" i="9" l="1"/>
  <c r="Q25" i="21" l="1"/>
  <c r="C71" i="9"/>
  <c r="C59" i="9"/>
  <c r="C33" i="9"/>
  <c r="C34" i="9"/>
  <c r="C35" i="9"/>
  <c r="C63" i="9"/>
  <c r="C62" i="9"/>
  <c r="C61" i="9"/>
  <c r="C60" i="9"/>
  <c r="C58" i="9"/>
  <c r="C57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2" i="9"/>
  <c r="C31" i="9"/>
  <c r="P64" i="9" l="1"/>
  <c r="C36" i="9"/>
  <c r="O50" i="9" s="1"/>
  <c r="I7" i="9" l="1"/>
  <c r="J7" i="9" s="1"/>
  <c r="I8" i="9" l="1"/>
  <c r="J8" i="9" s="1"/>
  <c r="I5" i="9" l="1"/>
  <c r="J5" i="9" s="1"/>
  <c r="E10" i="9" l="1"/>
  <c r="F10" i="9" l="1"/>
  <c r="I10" i="9" l="1"/>
  <c r="J10" i="9" s="1"/>
  <c r="K10" i="9" l="1"/>
  <c r="L10" i="9"/>
  <c r="G6" i="9" l="1"/>
  <c r="H6" i="9" s="1"/>
  <c r="E7" i="9" l="1"/>
  <c r="F7" i="9" s="1"/>
  <c r="E5" i="9" l="1"/>
  <c r="F5" i="9" s="1"/>
  <c r="E8" i="9" l="1"/>
  <c r="I6" i="9"/>
  <c r="F8" i="9" l="1"/>
  <c r="J6" i="9"/>
  <c r="J9" i="9" s="1"/>
  <c r="E6" i="9" l="1"/>
  <c r="F6" i="9" l="1"/>
  <c r="F9" i="9" s="1"/>
  <c r="K6" i="9"/>
  <c r="L6" i="9" l="1"/>
  <c r="G8" i="9" l="1"/>
  <c r="H8" i="9" l="1"/>
  <c r="L8" i="9" s="1"/>
  <c r="K8" i="9"/>
  <c r="G7" i="9"/>
  <c r="H7" i="9" l="1"/>
  <c r="L7" i="9" s="1"/>
  <c r="K7" i="9"/>
  <c r="G5" i="9" l="1"/>
  <c r="H5" i="9" l="1"/>
  <c r="H9" i="9" s="1"/>
  <c r="L9" i="9" s="1"/>
  <c r="K5" i="9"/>
  <c r="L5" i="9" l="1"/>
  <c r="O13" i="21" l="1"/>
  <c r="O12" i="21"/>
</calcChain>
</file>

<file path=xl/sharedStrings.xml><?xml version="1.0" encoding="utf-8"?>
<sst xmlns="http://schemas.openxmlformats.org/spreadsheetml/2006/main" count="243" uniqueCount="142">
  <si>
    <t>B35</t>
  </si>
  <si>
    <t>B30</t>
  </si>
  <si>
    <t>수 량</t>
  </si>
  <si>
    <t>단위</t>
  </si>
  <si>
    <t>식</t>
  </si>
  <si>
    <t>단  가</t>
  </si>
  <si>
    <t>재 료 비</t>
  </si>
  <si>
    <t>경    비</t>
  </si>
  <si>
    <t>합    계</t>
  </si>
  <si>
    <t>B27</t>
  </si>
  <si>
    <t>규   격</t>
  </si>
  <si>
    <t>노무비</t>
  </si>
  <si>
    <t>%</t>
  </si>
  <si>
    <t>B18</t>
  </si>
  <si>
    <t>B17</t>
  </si>
  <si>
    <t>B20</t>
  </si>
  <si>
    <t>B22</t>
  </si>
  <si>
    <t>B28</t>
  </si>
  <si>
    <t>재료비</t>
  </si>
  <si>
    <t>공   종</t>
    <phoneticPr fontId="18" type="noConversion"/>
  </si>
  <si>
    <t>규  격</t>
    <phoneticPr fontId="18" type="noConversion"/>
  </si>
  <si>
    <t>수량</t>
    <phoneticPr fontId="18" type="noConversion"/>
  </si>
  <si>
    <t>단위</t>
    <phoneticPr fontId="18" type="noConversion"/>
  </si>
  <si>
    <t>노무비</t>
    <phoneticPr fontId="18" type="noConversion"/>
  </si>
  <si>
    <t>경비</t>
    <phoneticPr fontId="18" type="noConversion"/>
  </si>
  <si>
    <t>합계</t>
    <phoneticPr fontId="18" type="noConversion"/>
  </si>
  <si>
    <t>비 고</t>
    <phoneticPr fontId="18" type="noConversion"/>
  </si>
  <si>
    <t>단가</t>
    <phoneticPr fontId="18" type="noConversion"/>
  </si>
  <si>
    <t>금액</t>
    <phoneticPr fontId="18" type="noConversion"/>
  </si>
  <si>
    <t>단가</t>
    <phoneticPr fontId="18" type="noConversion"/>
  </si>
  <si>
    <t>금액</t>
    <phoneticPr fontId="18" type="noConversion"/>
  </si>
  <si>
    <t>B23</t>
  </si>
  <si>
    <t>B25</t>
  </si>
  <si>
    <t>2. 전정작업</t>
    <phoneticPr fontId="18" type="noConversion"/>
  </si>
  <si>
    <t>3. 시설물 철거공</t>
    <phoneticPr fontId="18" type="noConversion"/>
  </si>
  <si>
    <t>1. 수목제거공</t>
    <phoneticPr fontId="18" type="noConversion"/>
  </si>
  <si>
    <t>식</t>
    <phoneticPr fontId="18" type="noConversion"/>
  </si>
  <si>
    <t>식</t>
    <phoneticPr fontId="18" type="noConversion"/>
  </si>
  <si>
    <t>식</t>
    <phoneticPr fontId="18" type="noConversion"/>
  </si>
  <si>
    <t>소계</t>
  </si>
  <si>
    <t>소계</t>
    <phoneticPr fontId="18" type="noConversion"/>
  </si>
  <si>
    <t>1. 수목제거공(벌목)</t>
    <phoneticPr fontId="18" type="noConversion"/>
  </si>
  <si>
    <t>현장내 수목제거</t>
    <phoneticPr fontId="18" type="noConversion"/>
  </si>
  <si>
    <t>B16</t>
    <phoneticPr fontId="18" type="noConversion"/>
  </si>
  <si>
    <t>B33</t>
  </si>
  <si>
    <t>B37</t>
    <phoneticPr fontId="18" type="noConversion"/>
  </si>
  <si>
    <t>B38</t>
    <phoneticPr fontId="18" type="noConversion"/>
  </si>
  <si>
    <t>B40</t>
    <phoneticPr fontId="18" type="noConversion"/>
  </si>
  <si>
    <t>B45</t>
    <phoneticPr fontId="18" type="noConversion"/>
  </si>
  <si>
    <t>B48</t>
    <phoneticPr fontId="18" type="noConversion"/>
  </si>
  <si>
    <t>B50</t>
    <phoneticPr fontId="18" type="noConversion"/>
  </si>
  <si>
    <t>B60</t>
    <phoneticPr fontId="18" type="noConversion"/>
  </si>
  <si>
    <t>B65</t>
    <phoneticPr fontId="18" type="noConversion"/>
  </si>
  <si>
    <t>주</t>
    <phoneticPr fontId="18" type="noConversion"/>
  </si>
  <si>
    <t>소계</t>
    <phoneticPr fontId="18" type="noConversion"/>
  </si>
  <si>
    <t>B58</t>
    <phoneticPr fontId="18" type="noConversion"/>
  </si>
  <si>
    <t>B90</t>
    <phoneticPr fontId="18" type="noConversion"/>
  </si>
  <si>
    <t>B100</t>
    <phoneticPr fontId="18" type="noConversion"/>
  </si>
  <si>
    <t>강전정</t>
    <phoneticPr fontId="18" type="noConversion"/>
  </si>
  <si>
    <t xml:space="preserve">내  역  서 </t>
    <phoneticPr fontId="18" type="noConversion"/>
  </si>
  <si>
    <t>3. 시설물 철거공</t>
    <phoneticPr fontId="18" type="noConversion"/>
  </si>
  <si>
    <t>숲속둥지 철거</t>
    <phoneticPr fontId="18" type="noConversion"/>
  </si>
  <si>
    <t>식</t>
    <phoneticPr fontId="18" type="noConversion"/>
  </si>
  <si>
    <t>개소</t>
    <phoneticPr fontId="18" type="noConversion"/>
  </si>
  <si>
    <t>H5.0xD300</t>
    <phoneticPr fontId="18" type="noConversion"/>
  </si>
  <si>
    <t>목재 출입문 철거</t>
    <phoneticPr fontId="18" type="noConversion"/>
  </si>
  <si>
    <t>평상 철거</t>
    <phoneticPr fontId="18" type="noConversion"/>
  </si>
  <si>
    <t>나무더미 철거</t>
    <phoneticPr fontId="18" type="noConversion"/>
  </si>
  <si>
    <t>m3</t>
    <phoneticPr fontId="18" type="noConversion"/>
  </si>
  <si>
    <t>목재 전봇대 철거</t>
    <phoneticPr fontId="18" type="noConversion"/>
  </si>
  <si>
    <t>4. 시설물 설치공</t>
    <phoneticPr fontId="18" type="noConversion"/>
  </si>
  <si>
    <t>m</t>
    <phoneticPr fontId="18" type="noConversion"/>
  </si>
  <si>
    <t>품    명</t>
  </si>
  <si>
    <t>비    고</t>
  </si>
  <si>
    <t>금   액</t>
  </si>
  <si>
    <t>1. 순공사비</t>
  </si>
  <si>
    <t>2. 간접노무비</t>
    <phoneticPr fontId="28" type="noConversion"/>
  </si>
  <si>
    <t>3. 산재보험료</t>
    <phoneticPr fontId="28" type="noConversion"/>
  </si>
  <si>
    <t>(직노+간노) x 요율</t>
  </si>
  <si>
    <t>모든 건설공사 적용</t>
    <phoneticPr fontId="28" type="noConversion"/>
  </si>
  <si>
    <t>4. 고용보험료</t>
    <phoneticPr fontId="28" type="noConversion"/>
  </si>
  <si>
    <t>5. 건강보험료</t>
    <phoneticPr fontId="28" type="noConversion"/>
  </si>
  <si>
    <t>(직노) x 요율</t>
  </si>
  <si>
    <t>6. 연금보험료</t>
    <phoneticPr fontId="28" type="noConversion"/>
  </si>
  <si>
    <t>7. 노인장기요양보험료</t>
    <phoneticPr fontId="28" type="noConversion"/>
  </si>
  <si>
    <t>건강보험료 x 요율</t>
  </si>
  <si>
    <t>8. 산업안전관리비</t>
    <phoneticPr fontId="28" type="noConversion"/>
  </si>
  <si>
    <t>(재료+직노) x 요율</t>
  </si>
  <si>
    <t>9. 퇴직공제부금비</t>
    <phoneticPr fontId="28" type="noConversion"/>
  </si>
  <si>
    <t>(직노) x 요율</t>
    <phoneticPr fontId="28" type="noConversion"/>
  </si>
  <si>
    <t>추정금액1억이상</t>
    <phoneticPr fontId="28" type="noConversion"/>
  </si>
  <si>
    <t>10.건설기계대여대금지급보증서발급금액</t>
    <phoneticPr fontId="28" type="noConversion"/>
  </si>
  <si>
    <t>(직접공사비) x 요율</t>
    <phoneticPr fontId="28" type="noConversion"/>
  </si>
  <si>
    <t>11.건설하도급대금지급보증서발급수수료</t>
    <phoneticPr fontId="28" type="noConversion"/>
  </si>
  <si>
    <t>12.환경보전비</t>
    <phoneticPr fontId="28" type="noConversion"/>
  </si>
  <si>
    <t>13. 기타경비</t>
    <phoneticPr fontId="28" type="noConversion"/>
  </si>
  <si>
    <t>(재+노+경) x 요율</t>
  </si>
  <si>
    <t>계</t>
  </si>
  <si>
    <t>(계-재료비) x 15%이내</t>
    <phoneticPr fontId="28" type="noConversion"/>
  </si>
  <si>
    <t>공급가액</t>
  </si>
  <si>
    <t>부가가치세</t>
  </si>
  <si>
    <t>총공사비</t>
    <phoneticPr fontId="28" type="noConversion"/>
  </si>
  <si>
    <t>지반면 정리</t>
    <phoneticPr fontId="18" type="noConversion"/>
  </si>
  <si>
    <t>m2</t>
    <phoneticPr fontId="18" type="noConversion"/>
  </si>
  <si>
    <t>배수불량지 정비</t>
    <phoneticPr fontId="18" type="noConversion"/>
  </si>
  <si>
    <t>2. 예초 및 전정작업</t>
    <phoneticPr fontId="18" type="noConversion"/>
  </si>
  <si>
    <t>야자매트W1500xT35</t>
    <phoneticPr fontId="18" type="noConversion"/>
  </si>
  <si>
    <t>H1800x4800</t>
    <phoneticPr fontId="18" type="noConversion"/>
  </si>
  <si>
    <t>2700x800xH600</t>
    <phoneticPr fontId="18" type="noConversion"/>
  </si>
  <si>
    <t>THK200</t>
    <phoneticPr fontId="18" type="noConversion"/>
  </si>
  <si>
    <t>조달수수료</t>
    <phoneticPr fontId="18" type="noConversion"/>
  </si>
  <si>
    <t>0.54%</t>
    <phoneticPr fontId="18" type="noConversion"/>
  </si>
  <si>
    <t>식</t>
    <phoneticPr fontId="18" type="noConversion"/>
  </si>
  <si>
    <t>식</t>
    <phoneticPr fontId="18" type="noConversion"/>
  </si>
  <si>
    <t>원단위 조정</t>
    <phoneticPr fontId="18" type="noConversion"/>
  </si>
  <si>
    <t>계</t>
    <phoneticPr fontId="18" type="noConversion"/>
  </si>
  <si>
    <t>소계</t>
    <phoneticPr fontId="18" type="noConversion"/>
  </si>
  <si>
    <t>숲속둥지 부지면</t>
    <phoneticPr fontId="18" type="noConversion"/>
  </si>
  <si>
    <t>보행매트</t>
    <phoneticPr fontId="18" type="noConversion"/>
  </si>
  <si>
    <t>개소</t>
    <phoneticPr fontId="18" type="noConversion"/>
  </si>
  <si>
    <t>4. 시설물 정비 및 설치공</t>
    <phoneticPr fontId="18" type="noConversion"/>
  </si>
  <si>
    <t>산책로 보행매트설치</t>
    <phoneticPr fontId="18" type="noConversion"/>
  </si>
  <si>
    <t>텃밭화단 정비</t>
    <phoneticPr fontId="18" type="noConversion"/>
  </si>
  <si>
    <t>토양정리 T250x10.0m2</t>
    <phoneticPr fontId="18" type="noConversion"/>
  </si>
  <si>
    <t>W1.5xT35</t>
    <phoneticPr fontId="18" type="noConversion"/>
  </si>
  <si>
    <t>도급금액</t>
    <phoneticPr fontId="18" type="noConversion"/>
  </si>
  <si>
    <t>m2</t>
    <phoneticPr fontId="18" type="noConversion"/>
  </si>
  <si>
    <t>낙엽 수거</t>
    <phoneticPr fontId="18" type="noConversion"/>
  </si>
  <si>
    <t>면적의 50%적용</t>
    <phoneticPr fontId="18" type="noConversion"/>
  </si>
  <si>
    <t>B44</t>
    <phoneticPr fontId="18" type="noConversion"/>
  </si>
  <si>
    <t>(재료+직노) x 요율x1.2</t>
    <phoneticPr fontId="18" type="noConversion"/>
  </si>
  <si>
    <t>할증포함</t>
    <phoneticPr fontId="18" type="noConversion"/>
  </si>
  <si>
    <t>잡목 벌목(찔레 외)</t>
    <phoneticPr fontId="18" type="noConversion"/>
  </si>
  <si>
    <t>잡목 뿌리뽑기(찔레 외)</t>
    <phoneticPr fontId="18" type="noConversion"/>
  </si>
  <si>
    <t>도급자 관급자재 (분리발주)</t>
    <phoneticPr fontId="28" type="noConversion"/>
  </si>
  <si>
    <t>5. 도급자 관급자재(분리발주)</t>
    <phoneticPr fontId="18" type="noConversion"/>
  </si>
  <si>
    <t>■ 경기상상캠퍼스 숲 정비 실시설계 (조경)</t>
    <phoneticPr fontId="28" type="noConversion"/>
  </si>
  <si>
    <t>5. 도급자 관급자재 (별도발주)</t>
    <phoneticPr fontId="18" type="noConversion"/>
  </si>
  <si>
    <t>14. 안전관리비</t>
    <phoneticPr fontId="28" type="noConversion"/>
  </si>
  <si>
    <t>15. 일반관리비</t>
    <phoneticPr fontId="28" type="noConversion"/>
  </si>
  <si>
    <t>16. 이윤</t>
    <phoneticPr fontId="28" type="noConversion"/>
  </si>
  <si>
    <t>총괄표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</si>
</sst>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76" formatCode="General;\-General\,&quot;&quot;;@"/>
    <numFmt numFmtId="177" formatCode="_-* #,##0.0_-;\-* #,##0.0_-;_-* &quot;-&quot;_-;_-@_-"/>
    <numFmt numFmtId="178" formatCode="#,##0_);[Red]\(#,##0\)"/>
    <numFmt numFmtId="179" formatCode="#,###;\-#,###;&quot;&quot;;@"/>
    <numFmt numFmtId="180" formatCode="#,##0.0_);[Red]\(#,##0.0\)"/>
    <numFmt numFmtId="181" formatCode="&quot;자재-&quot;0"/>
    <numFmt numFmtId="182" formatCode="#,##0.000_);[Red]\(#,##0.000\)"/>
    <numFmt numFmtId="183" formatCode="#,##0.00_);[Red]\(#,##0.00\)"/>
    <numFmt numFmtId="184" formatCode="_-* #,##0.0_-;\-* #,##0.0_-;_-* &quot;-&quot;?_-;_-@_-"/>
    <numFmt numFmtId="185" formatCode="_-* #,##0.000_-;\-* #,##0.000_-;_-* &quot;-&quot;_-;_-@_-"/>
    <numFmt numFmtId="186" formatCode="_-* #,##0.00_-;\-* #,##0.00_-;_-* &quot;-&quot;_-;_-@_-"/>
    <numFmt numFmtId="187" formatCode="#,##0;[Red]#,##0"/>
    <numFmt numFmtId="188" formatCode="0.0%"/>
  </numFmts>
  <fonts count="33">
    <font>
      <sz val="11"/>
      <color rgb="FF000000"/>
      <name val="맑은 고딕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10"/>
      <color indexed="8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</fills>
  <borders count="3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6">
    <xf numFmtId="0" fontId="0" fillId="0" borderId="0">
      <alignment vertical="center"/>
    </xf>
    <xf numFmtId="0" fontId="17" fillId="2" borderId="0">
      <alignment vertical="center"/>
    </xf>
    <xf numFmtId="0" fontId="17" fillId="3" borderId="0">
      <alignment vertical="center"/>
    </xf>
    <xf numFmtId="0" fontId="17" fillId="4" borderId="0">
      <alignment vertical="center"/>
    </xf>
    <xf numFmtId="0" fontId="17" fillId="5" borderId="0">
      <alignment vertical="center"/>
    </xf>
    <xf numFmtId="0" fontId="17" fillId="6" borderId="0">
      <alignment vertical="center"/>
    </xf>
    <xf numFmtId="0" fontId="17" fillId="7" borderId="0">
      <alignment vertical="center"/>
    </xf>
    <xf numFmtId="0" fontId="17" fillId="8" borderId="0">
      <alignment vertical="center"/>
    </xf>
    <xf numFmtId="0" fontId="17" fillId="9" borderId="0">
      <alignment vertical="center"/>
    </xf>
    <xf numFmtId="0" fontId="17" fillId="10" borderId="0">
      <alignment vertical="center"/>
    </xf>
    <xf numFmtId="0" fontId="17" fillId="5" borderId="0">
      <alignment vertical="center"/>
    </xf>
    <xf numFmtId="0" fontId="17" fillId="8" borderId="0">
      <alignment vertical="center"/>
    </xf>
    <xf numFmtId="0" fontId="17" fillId="11" borderId="0">
      <alignment vertical="center"/>
    </xf>
    <xf numFmtId="0" fontId="1" fillId="12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1" fillId="17" borderId="0">
      <alignment vertical="center"/>
    </xf>
    <xf numFmtId="0" fontId="1" fillId="18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19" borderId="0">
      <alignment vertical="center"/>
    </xf>
    <xf numFmtId="0" fontId="2" fillId="0" borderId="0">
      <alignment vertical="center"/>
    </xf>
    <xf numFmtId="0" fontId="3" fillId="20" borderId="1">
      <alignment vertical="center"/>
    </xf>
    <xf numFmtId="0" fontId="4" fillId="3" borderId="0">
      <alignment vertical="center"/>
    </xf>
    <xf numFmtId="0" fontId="17" fillId="21" borderId="2">
      <alignment vertical="center"/>
    </xf>
    <xf numFmtId="0" fontId="5" fillId="22" borderId="0">
      <alignment vertical="center"/>
    </xf>
    <xf numFmtId="0" fontId="6" fillId="0" borderId="0">
      <alignment vertical="center"/>
    </xf>
    <xf numFmtId="0" fontId="7" fillId="23" borderId="3">
      <alignment vertical="center"/>
    </xf>
    <xf numFmtId="41" fontId="17" fillId="0" borderId="0">
      <alignment vertical="center"/>
    </xf>
    <xf numFmtId="0" fontId="8" fillId="0" borderId="4">
      <alignment vertical="center"/>
    </xf>
    <xf numFmtId="0" fontId="9" fillId="0" borderId="5">
      <alignment vertical="center"/>
    </xf>
    <xf numFmtId="0" fontId="10" fillId="7" borderId="1">
      <alignment vertical="center"/>
    </xf>
    <xf numFmtId="0" fontId="11" fillId="0" borderId="0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4" fillId="0" borderId="0">
      <alignment vertical="center"/>
    </xf>
    <xf numFmtId="0" fontId="15" fillId="4" borderId="0">
      <alignment vertical="center"/>
    </xf>
    <xf numFmtId="0" fontId="16" fillId="20" borderId="9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0" fontId="23" fillId="0" borderId="0"/>
    <xf numFmtId="41" fontId="21" fillId="0" borderId="0" applyFont="0" applyFill="0" applyBorder="0" applyAlignment="0" applyProtection="0">
      <alignment vertical="center"/>
    </xf>
    <xf numFmtId="0" fontId="23" fillId="0" borderId="0"/>
    <xf numFmtId="41" fontId="23" fillId="0" borderId="0" applyFont="0" applyFill="0" applyBorder="0" applyAlignment="0" applyProtection="0"/>
    <xf numFmtId="0" fontId="29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23" fillId="0" borderId="0" applyFont="0" applyFill="0" applyBorder="0" applyAlignment="0" applyProtection="0"/>
    <xf numFmtId="0" fontId="32" fillId="0" borderId="0"/>
  </cellStyleXfs>
  <cellXfs count="105">
    <xf numFmtId="0" fontId="0" fillId="0" borderId="0" xfId="0" applyNumberFormat="1">
      <alignment vertical="center"/>
    </xf>
    <xf numFmtId="0" fontId="19" fillId="0" borderId="0" xfId="0" applyFont="1">
      <alignment vertical="center"/>
    </xf>
    <xf numFmtId="3" fontId="26" fillId="0" borderId="23" xfId="0" applyNumberFormat="1" applyFont="1" applyBorder="1" applyAlignment="1">
      <alignment horizontal="center" vertical="center"/>
    </xf>
    <xf numFmtId="0" fontId="25" fillId="0" borderId="13" xfId="53" quotePrefix="1" applyFont="1" applyBorder="1" applyAlignment="1">
      <alignment horizontal="left" vertical="center" wrapText="1"/>
    </xf>
    <xf numFmtId="41" fontId="25" fillId="0" borderId="13" xfId="54" quotePrefix="1" applyFont="1" applyFill="1" applyBorder="1" applyAlignment="1">
      <alignment horizontal="center" vertical="center"/>
    </xf>
    <xf numFmtId="0" fontId="25" fillId="0" borderId="13" xfId="53" quotePrefix="1" applyFont="1" applyFill="1" applyBorder="1" applyAlignment="1">
      <alignment horizontal="center" vertical="center"/>
    </xf>
    <xf numFmtId="41" fontId="25" fillId="0" borderId="0" xfId="32" applyFont="1" applyAlignment="1">
      <alignment horizontal="center" vertical="center"/>
    </xf>
    <xf numFmtId="41" fontId="25" fillId="0" borderId="13" xfId="53" quotePrefix="1" applyNumberFormat="1" applyFont="1" applyBorder="1" applyAlignment="1">
      <alignment horizontal="left" vertical="center" wrapText="1"/>
    </xf>
    <xf numFmtId="41" fontId="25" fillId="0" borderId="0" xfId="32" applyFont="1" applyAlignment="1">
      <alignment vertical="center"/>
    </xf>
    <xf numFmtId="41" fontId="19" fillId="0" borderId="0" xfId="32" applyFont="1">
      <alignment vertical="center"/>
    </xf>
    <xf numFmtId="41" fontId="25" fillId="0" borderId="13" xfId="54" applyFont="1" applyFill="1" applyBorder="1" applyAlignment="1">
      <alignment vertical="center"/>
    </xf>
    <xf numFmtId="0" fontId="25" fillId="0" borderId="13" xfId="53" quotePrefix="1" applyFont="1" applyFill="1" applyBorder="1" applyAlignment="1">
      <alignment horizontal="left" vertical="center" wrapText="1"/>
    </xf>
    <xf numFmtId="186" fontId="25" fillId="0" borderId="13" xfId="54" quotePrefix="1" applyNumberFormat="1" applyFont="1" applyFill="1" applyBorder="1" applyAlignment="1">
      <alignment horizontal="center" vertical="center"/>
    </xf>
    <xf numFmtId="0" fontId="25" fillId="0" borderId="13" xfId="53" applyFont="1" applyBorder="1" applyAlignment="1">
      <alignment horizontal="left" vertical="center" wrapText="1"/>
    </xf>
    <xf numFmtId="185" fontId="25" fillId="0" borderId="13" xfId="54" quotePrefix="1" applyNumberFormat="1" applyFont="1" applyFill="1" applyBorder="1" applyAlignment="1">
      <alignment horizontal="center" vertical="center"/>
    </xf>
    <xf numFmtId="41" fontId="25" fillId="0" borderId="13" xfId="54" applyFont="1" applyFill="1" applyBorder="1" applyAlignment="1">
      <alignment horizontal="center" vertical="center" shrinkToFit="1"/>
    </xf>
    <xf numFmtId="41" fontId="25" fillId="0" borderId="24" xfId="32" applyFont="1" applyBorder="1" applyAlignment="1">
      <alignment horizontal="center" vertical="center"/>
    </xf>
    <xf numFmtId="41" fontId="19" fillId="0" borderId="0" xfId="32" applyFont="1" applyAlignment="1">
      <alignment horizontal="center" vertical="center"/>
    </xf>
    <xf numFmtId="41" fontId="25" fillId="0" borderId="24" xfId="32" applyFont="1" applyBorder="1" applyAlignment="1">
      <alignment vertical="center"/>
    </xf>
    <xf numFmtId="177" fontId="25" fillId="0" borderId="13" xfId="54" quotePrefix="1" applyNumberFormat="1" applyFont="1" applyFill="1" applyBorder="1" applyAlignment="1">
      <alignment horizontal="center" vertical="center"/>
    </xf>
    <xf numFmtId="41" fontId="25" fillId="0" borderId="13" xfId="54" quotePrefix="1" applyNumberFormat="1" applyFont="1" applyFill="1" applyBorder="1" applyAlignment="1">
      <alignment horizontal="center" vertical="center"/>
    </xf>
    <xf numFmtId="188" fontId="25" fillId="0" borderId="0" xfId="43" applyNumberFormat="1" applyFont="1" applyAlignment="1">
      <alignment horizontal="center" vertical="center"/>
    </xf>
    <xf numFmtId="184" fontId="25" fillId="0" borderId="13" xfId="53" quotePrefix="1" applyNumberFormat="1" applyFont="1" applyBorder="1" applyAlignment="1">
      <alignment horizontal="left" vertical="center" wrapText="1"/>
    </xf>
    <xf numFmtId="41" fontId="25" fillId="0" borderId="13" xfId="32" quotePrefix="1" applyFont="1" applyBorder="1" applyAlignment="1">
      <alignment horizontal="left" vertical="center" wrapText="1"/>
    </xf>
    <xf numFmtId="41" fontId="31" fillId="0" borderId="13" xfId="54" quotePrefix="1" applyFont="1" applyFill="1" applyBorder="1" applyAlignment="1">
      <alignment horizontal="center" vertical="center"/>
    </xf>
    <xf numFmtId="176" fontId="30" fillId="0" borderId="17" xfId="0" applyNumberFormat="1" applyFont="1" applyFill="1" applyBorder="1">
      <alignment vertical="center"/>
    </xf>
    <xf numFmtId="176" fontId="30" fillId="0" borderId="13" xfId="0" applyNumberFormat="1" applyFont="1" applyFill="1" applyBorder="1" applyAlignment="1">
      <alignment vertical="center" shrinkToFit="1"/>
    </xf>
    <xf numFmtId="176" fontId="30" fillId="0" borderId="13" xfId="0" applyNumberFormat="1" applyFont="1" applyFill="1" applyBorder="1" applyAlignment="1">
      <alignment horizontal="center" vertical="center"/>
    </xf>
    <xf numFmtId="179" fontId="30" fillId="0" borderId="13" xfId="0" applyNumberFormat="1" applyFont="1" applyFill="1" applyBorder="1" applyAlignment="1">
      <alignment vertical="center" shrinkToFit="1"/>
    </xf>
    <xf numFmtId="187" fontId="27" fillId="0" borderId="13" xfId="0" applyNumberFormat="1" applyFont="1" applyFill="1" applyBorder="1" applyAlignment="1">
      <alignment horizontal="right" vertical="center"/>
    </xf>
    <xf numFmtId="181" fontId="30" fillId="0" borderId="21" xfId="0" applyNumberFormat="1" applyFont="1" applyFill="1" applyBorder="1" applyAlignment="1">
      <alignment horizontal="center" vertical="center" shrinkToFit="1"/>
    </xf>
    <xf numFmtId="0" fontId="22" fillId="0" borderId="0" xfId="44" applyFont="1" applyFill="1">
      <alignment vertical="center"/>
    </xf>
    <xf numFmtId="0" fontId="30" fillId="0" borderId="0" xfId="0" applyFont="1" applyFill="1" applyAlignment="1"/>
    <xf numFmtId="0" fontId="30" fillId="0" borderId="0" xfId="0" applyFont="1" applyFill="1" applyAlignment="1">
      <alignment horizontal="center" vertical="center"/>
    </xf>
    <xf numFmtId="183" fontId="30" fillId="0" borderId="13" xfId="0" applyNumberFormat="1" applyFont="1" applyFill="1" applyBorder="1" applyAlignment="1">
      <alignment horizontal="right"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center" shrinkToFit="1"/>
    </xf>
    <xf numFmtId="178" fontId="27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7" fillId="0" borderId="0" xfId="0" applyFont="1" applyFill="1" applyAlignment="1"/>
    <xf numFmtId="3" fontId="26" fillId="0" borderId="22" xfId="0" applyNumberFormat="1" applyFont="1" applyBorder="1" applyAlignment="1">
      <alignment horizontal="center" vertical="center"/>
    </xf>
    <xf numFmtId="41" fontId="31" fillId="0" borderId="31" xfId="52" applyFont="1" applyBorder="1" applyAlignment="1">
      <alignment horizontal="left" vertical="center"/>
    </xf>
    <xf numFmtId="41" fontId="25" fillId="0" borderId="32" xfId="54" quotePrefix="1" applyFont="1" applyFill="1" applyBorder="1" applyAlignment="1">
      <alignment horizontal="center" vertical="center" wrapText="1" shrinkToFit="1"/>
    </xf>
    <xf numFmtId="41" fontId="25" fillId="0" borderId="31" xfId="52" applyFont="1" applyBorder="1" applyAlignment="1">
      <alignment horizontal="left" vertical="center"/>
    </xf>
    <xf numFmtId="41" fontId="25" fillId="0" borderId="31" xfId="52" applyFont="1" applyFill="1" applyBorder="1" applyAlignment="1">
      <alignment horizontal="left" vertical="center"/>
    </xf>
    <xf numFmtId="41" fontId="25" fillId="0" borderId="32" xfId="54" applyFont="1" applyFill="1" applyBorder="1" applyAlignment="1">
      <alignment horizontal="center" vertical="center" wrapText="1" shrinkToFit="1"/>
    </xf>
    <xf numFmtId="41" fontId="25" fillId="0" borderId="31" xfId="52" applyFont="1" applyBorder="1" applyAlignment="1">
      <alignment horizontal="left" vertical="center" wrapText="1"/>
    </xf>
    <xf numFmtId="41" fontId="25" fillId="0" borderId="31" xfId="52" applyFont="1" applyBorder="1" applyAlignment="1">
      <alignment horizontal="center" vertical="center"/>
    </xf>
    <xf numFmtId="41" fontId="31" fillId="0" borderId="31" xfId="52" applyFont="1" applyBorder="1" applyAlignment="1">
      <alignment horizontal="center" vertical="center"/>
    </xf>
    <xf numFmtId="41" fontId="31" fillId="0" borderId="14" xfId="52" applyFont="1" applyBorder="1" applyAlignment="1">
      <alignment horizontal="center" vertical="center"/>
    </xf>
    <xf numFmtId="0" fontId="25" fillId="0" borderId="15" xfId="53" quotePrefix="1" applyFont="1" applyBorder="1" applyAlignment="1">
      <alignment horizontal="left" vertical="center" wrapText="1"/>
    </xf>
    <xf numFmtId="41" fontId="25" fillId="0" borderId="15" xfId="54" quotePrefix="1" applyFont="1" applyFill="1" applyBorder="1" applyAlignment="1">
      <alignment horizontal="center" vertical="center"/>
    </xf>
    <xf numFmtId="0" fontId="25" fillId="0" borderId="15" xfId="53" quotePrefix="1" applyFont="1" applyFill="1" applyBorder="1" applyAlignment="1">
      <alignment horizontal="center" vertical="center"/>
    </xf>
    <xf numFmtId="41" fontId="31" fillId="0" borderId="15" xfId="54" quotePrefix="1" applyFont="1" applyFill="1" applyBorder="1" applyAlignment="1">
      <alignment horizontal="center" vertical="center"/>
    </xf>
    <xf numFmtId="41" fontId="25" fillId="0" borderId="16" xfId="54" quotePrefix="1" applyFont="1" applyFill="1" applyBorder="1" applyAlignment="1">
      <alignment horizontal="center" vertical="center" wrapText="1" shrinkToFit="1"/>
    </xf>
    <xf numFmtId="41" fontId="31" fillId="0" borderId="0" xfId="52" applyFont="1" applyBorder="1" applyAlignment="1">
      <alignment horizontal="center" vertical="center"/>
    </xf>
    <xf numFmtId="0" fontId="25" fillId="0" borderId="0" xfId="53" quotePrefix="1" applyFont="1" applyBorder="1" applyAlignment="1">
      <alignment horizontal="left" vertical="center" wrapText="1"/>
    </xf>
    <xf numFmtId="41" fontId="25" fillId="0" borderId="0" xfId="54" quotePrefix="1" applyFont="1" applyFill="1" applyBorder="1" applyAlignment="1">
      <alignment horizontal="center" vertical="center"/>
    </xf>
    <xf numFmtId="0" fontId="25" fillId="0" borderId="0" xfId="53" quotePrefix="1" applyFont="1" applyFill="1" applyBorder="1" applyAlignment="1">
      <alignment horizontal="center" vertical="center"/>
    </xf>
    <xf numFmtId="41" fontId="31" fillId="0" borderId="0" xfId="54" quotePrefix="1" applyFont="1" applyFill="1" applyBorder="1" applyAlignment="1">
      <alignment horizontal="center" vertical="center"/>
    </xf>
    <xf numFmtId="41" fontId="25" fillId="0" borderId="0" xfId="54" quotePrefix="1" applyFont="1" applyFill="1" applyBorder="1" applyAlignment="1">
      <alignment horizontal="center" vertical="center" wrapText="1" shrinkToFit="1"/>
    </xf>
    <xf numFmtId="41" fontId="25" fillId="0" borderId="0" xfId="53" quotePrefix="1" applyNumberFormat="1" applyFont="1" applyBorder="1" applyAlignment="1">
      <alignment horizontal="left" vertical="center" wrapText="1"/>
    </xf>
    <xf numFmtId="43" fontId="25" fillId="0" borderId="13" xfId="53" quotePrefix="1" applyNumberFormat="1" applyFont="1" applyBorder="1" applyAlignment="1">
      <alignment horizontal="left" vertical="center" wrapText="1"/>
    </xf>
    <xf numFmtId="0" fontId="25" fillId="0" borderId="0" xfId="0" applyFont="1" applyFill="1" applyAlignment="1">
      <alignment vertical="center" shrinkToFit="1"/>
    </xf>
    <xf numFmtId="0" fontId="31" fillId="0" borderId="10" xfId="0" applyFont="1" applyFill="1" applyBorder="1" applyAlignment="1">
      <alignment horizontal="center" vertical="center" shrinkToFit="1"/>
    </xf>
    <xf numFmtId="41" fontId="31" fillId="0" borderId="18" xfId="52" applyFont="1" applyFill="1" applyBorder="1" applyAlignment="1">
      <alignment horizontal="left" vertical="center"/>
    </xf>
    <xf numFmtId="176" fontId="27" fillId="0" borderId="19" xfId="0" applyNumberFormat="1" applyFont="1" applyFill="1" applyBorder="1" applyAlignment="1">
      <alignment vertical="center" shrinkToFit="1"/>
    </xf>
    <xf numFmtId="183" fontId="27" fillId="0" borderId="19" xfId="0" applyNumberFormat="1" applyFont="1" applyFill="1" applyBorder="1" applyAlignment="1">
      <alignment horizontal="right" vertical="center"/>
    </xf>
    <xf numFmtId="176" fontId="27" fillId="0" borderId="19" xfId="0" applyNumberFormat="1" applyFont="1" applyFill="1" applyBorder="1" applyAlignment="1">
      <alignment horizontal="center" vertical="center"/>
    </xf>
    <xf numFmtId="179" fontId="27" fillId="0" borderId="19" xfId="0" applyNumberFormat="1" applyFont="1" applyFill="1" applyBorder="1" applyAlignment="1">
      <alignment vertical="center" shrinkToFit="1"/>
    </xf>
    <xf numFmtId="181" fontId="27" fillId="0" borderId="20" xfId="0" applyNumberFormat="1" applyFont="1" applyFill="1" applyBorder="1" applyAlignment="1">
      <alignment horizontal="center" vertical="center" shrinkToFit="1"/>
    </xf>
    <xf numFmtId="176" fontId="27" fillId="0" borderId="17" xfId="0" applyNumberFormat="1" applyFont="1" applyFill="1" applyBorder="1">
      <alignment vertical="center"/>
    </xf>
    <xf numFmtId="176" fontId="27" fillId="0" borderId="13" xfId="0" applyNumberFormat="1" applyFont="1" applyFill="1" applyBorder="1" applyAlignment="1">
      <alignment vertical="center" shrinkToFit="1"/>
    </xf>
    <xf numFmtId="180" fontId="27" fillId="0" borderId="13" xfId="0" applyNumberFormat="1" applyFont="1" applyFill="1" applyBorder="1" applyAlignment="1">
      <alignment horizontal="right" vertical="center"/>
    </xf>
    <xf numFmtId="176" fontId="27" fillId="0" borderId="13" xfId="0" applyNumberFormat="1" applyFont="1" applyFill="1" applyBorder="1" applyAlignment="1">
      <alignment horizontal="center" vertical="center"/>
    </xf>
    <xf numFmtId="179" fontId="27" fillId="0" borderId="13" xfId="0" applyNumberFormat="1" applyFont="1" applyFill="1" applyBorder="1" applyAlignment="1">
      <alignment vertical="center" shrinkToFit="1"/>
    </xf>
    <xf numFmtId="181" fontId="27" fillId="0" borderId="21" xfId="0" applyNumberFormat="1" applyFont="1" applyFill="1" applyBorder="1" applyAlignment="1">
      <alignment horizontal="center" vertical="center" shrinkToFit="1"/>
    </xf>
    <xf numFmtId="176" fontId="27" fillId="0" borderId="13" xfId="0" applyNumberFormat="1" applyFont="1" applyFill="1" applyBorder="1">
      <alignment vertical="center"/>
    </xf>
    <xf numFmtId="180" fontId="27" fillId="0" borderId="13" xfId="0" applyNumberFormat="1" applyFont="1" applyFill="1" applyBorder="1" applyAlignment="1">
      <alignment horizontal="right" vertical="center" shrinkToFit="1"/>
    </xf>
    <xf numFmtId="179" fontId="27" fillId="0" borderId="13" xfId="0" applyNumberFormat="1" applyFont="1" applyFill="1" applyBorder="1">
      <alignment vertical="center"/>
    </xf>
    <xf numFmtId="176" fontId="26" fillId="0" borderId="17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vertical="center" shrinkToFit="1"/>
    </xf>
    <xf numFmtId="183" fontId="26" fillId="0" borderId="13" xfId="0" applyNumberFormat="1" applyFont="1" applyFill="1" applyBorder="1" applyAlignment="1">
      <alignment horizontal="right" vertical="center"/>
    </xf>
    <xf numFmtId="176" fontId="26" fillId="0" borderId="13" xfId="0" applyNumberFormat="1" applyFont="1" applyFill="1" applyBorder="1" applyAlignment="1">
      <alignment horizontal="center" vertical="center"/>
    </xf>
    <xf numFmtId="179" fontId="26" fillId="0" borderId="13" xfId="0" applyNumberFormat="1" applyFont="1" applyFill="1" applyBorder="1" applyAlignment="1">
      <alignment vertical="center" shrinkToFit="1"/>
    </xf>
    <xf numFmtId="181" fontId="26" fillId="0" borderId="21" xfId="0" applyNumberFormat="1" applyFont="1" applyFill="1" applyBorder="1" applyAlignment="1">
      <alignment horizontal="center" vertical="center" shrinkToFit="1"/>
    </xf>
    <xf numFmtId="0" fontId="26" fillId="0" borderId="0" xfId="0" applyFont="1" applyFill="1" applyAlignment="1"/>
    <xf numFmtId="0" fontId="26" fillId="0" borderId="0" xfId="0" applyFont="1" applyFill="1" applyAlignment="1">
      <alignment horizontal="center" vertical="center"/>
    </xf>
    <xf numFmtId="176" fontId="26" fillId="0" borderId="17" xfId="0" applyNumberFormat="1" applyFont="1" applyFill="1" applyBorder="1">
      <alignment vertical="center"/>
    </xf>
    <xf numFmtId="180" fontId="27" fillId="0" borderId="0" xfId="0" applyNumberFormat="1" applyFont="1" applyFill="1" applyAlignment="1"/>
    <xf numFmtId="176" fontId="27" fillId="0" borderId="17" xfId="0" applyNumberFormat="1" applyFont="1" applyFill="1" applyBorder="1" applyAlignment="1">
      <alignment horizontal="center" vertical="center"/>
    </xf>
    <xf numFmtId="183" fontId="27" fillId="0" borderId="13" xfId="0" applyNumberFormat="1" applyFont="1" applyFill="1" applyBorder="1" applyAlignment="1">
      <alignment horizontal="right" vertical="center"/>
    </xf>
    <xf numFmtId="182" fontId="27" fillId="0" borderId="13" xfId="0" applyNumberFormat="1" applyFont="1" applyFill="1" applyBorder="1" applyAlignment="1">
      <alignment horizontal="right" vertical="center"/>
    </xf>
    <xf numFmtId="43" fontId="25" fillId="0" borderId="13" xfId="54" applyNumberFormat="1" applyFont="1" applyFill="1" applyBorder="1" applyAlignment="1">
      <alignment vertical="center"/>
    </xf>
    <xf numFmtId="0" fontId="24" fillId="0" borderId="11" xfId="44" applyFont="1" applyFill="1" applyBorder="1" applyAlignment="1">
      <alignment horizontal="center" vertic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3" fontId="26" fillId="0" borderId="30" xfId="0" applyNumberFormat="1" applyFont="1" applyBorder="1" applyAlignment="1">
      <alignment horizontal="center" vertical="center"/>
    </xf>
    <xf numFmtId="3" fontId="26" fillId="0" borderId="25" xfId="0" applyNumberFormat="1" applyFont="1" applyBorder="1" applyAlignment="1">
      <alignment horizontal="center" vertical="center"/>
    </xf>
    <xf numFmtId="3" fontId="26" fillId="0" borderId="29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shrinkToFit="1"/>
    </xf>
  </cellXfs>
  <cellStyles count="56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백분율" xfId="43" builtinId="5"/>
    <cellStyle name="보통" xfId="29"/>
    <cellStyle name="설명 텍스트" xfId="30"/>
    <cellStyle name="셀 확인" xfId="31"/>
    <cellStyle name="쉼표 [0]" xfId="32" builtinId="6"/>
    <cellStyle name="쉼표 [0] 2" xfId="52"/>
    <cellStyle name="쉼표 [0] 2 2 2" xfId="49"/>
    <cellStyle name="쉼표 [0] 2 5" xfId="47"/>
    <cellStyle name="쉼표 [0] 3 2" xfId="54"/>
    <cellStyle name="쉼표 [0] 4" xfId="51"/>
    <cellStyle name="쉼표 [0] 8 2" xfId="45"/>
    <cellStyle name="연결된 셀" xfId="33"/>
    <cellStyle name="요약" xfId="34"/>
    <cellStyle name="입력" xfId="35"/>
    <cellStyle name="제목" xfId="36"/>
    <cellStyle name="제목 1" xfId="37"/>
    <cellStyle name="제목 2" xfId="38"/>
    <cellStyle name="제목 3" xfId="39"/>
    <cellStyle name="제목 4" xfId="40"/>
    <cellStyle name="좋음" xfId="41"/>
    <cellStyle name="출력" xfId="42"/>
    <cellStyle name="표준" xfId="0" builtinId="0"/>
    <cellStyle name="표준 10 2" xfId="46"/>
    <cellStyle name="표준 11" xfId="55"/>
    <cellStyle name="표준 2" xfId="53"/>
    <cellStyle name="표준 2 2" xfId="48"/>
    <cellStyle name="표준 2 2 3" xfId="44"/>
    <cellStyle name="표준 7" xfId="50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BreakPreview" zoomScaleNormal="100" zoomScaleSheetLayoutView="100" workbookViewId="0">
      <selection activeCell="R13" sqref="R13"/>
    </sheetView>
  </sheetViews>
  <sheetFormatPr defaultRowHeight="12"/>
  <cols>
    <col min="1" max="1" width="21.5" style="1" customWidth="1"/>
    <col min="2" max="2" width="16.25" style="1" customWidth="1"/>
    <col min="3" max="3" width="7.625" style="1" customWidth="1"/>
    <col min="4" max="4" width="4.625" style="1" customWidth="1"/>
    <col min="5" max="5" width="9.625" style="1" customWidth="1"/>
    <col min="6" max="6" width="12.625" style="1" customWidth="1"/>
    <col min="7" max="7" width="9.875" style="1" customWidth="1"/>
    <col min="8" max="8" width="10.625" style="1" customWidth="1"/>
    <col min="9" max="9" width="9.875" style="1" customWidth="1"/>
    <col min="10" max="10" width="10.625" style="1" customWidth="1"/>
    <col min="11" max="11" width="8.5" style="1" customWidth="1"/>
    <col min="12" max="12" width="9.75" style="1" customWidth="1"/>
    <col min="13" max="13" width="11.625" style="1" customWidth="1"/>
    <col min="14" max="14" width="9" style="1"/>
    <col min="15" max="15" width="12.375" style="1" bestFit="1" customWidth="1"/>
    <col min="16" max="17" width="10.625" style="1" bestFit="1" customWidth="1"/>
    <col min="18" max="16384" width="9" style="1"/>
  </cols>
  <sheetData>
    <row r="1" spans="1:20" s="31" customFormat="1" ht="32.25" thickBot="1">
      <c r="A1" s="95" t="s">
        <v>141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20" ht="21.95" customHeight="1">
      <c r="A2" s="100" t="s">
        <v>72</v>
      </c>
      <c r="B2" s="102" t="s">
        <v>10</v>
      </c>
      <c r="C2" s="102" t="s">
        <v>2</v>
      </c>
      <c r="D2" s="102" t="s">
        <v>3</v>
      </c>
      <c r="E2" s="96" t="s">
        <v>8</v>
      </c>
      <c r="F2" s="97"/>
      <c r="G2" s="96" t="s">
        <v>18</v>
      </c>
      <c r="H2" s="97"/>
      <c r="I2" s="96" t="s">
        <v>11</v>
      </c>
      <c r="J2" s="97"/>
      <c r="K2" s="96" t="s">
        <v>7</v>
      </c>
      <c r="L2" s="97"/>
      <c r="M2" s="98" t="s">
        <v>73</v>
      </c>
    </row>
    <row r="3" spans="1:20" ht="21.95" customHeight="1">
      <c r="A3" s="101"/>
      <c r="B3" s="103"/>
      <c r="C3" s="103"/>
      <c r="D3" s="103"/>
      <c r="E3" s="2" t="s">
        <v>5</v>
      </c>
      <c r="F3" s="41" t="s">
        <v>74</v>
      </c>
      <c r="G3" s="2" t="s">
        <v>5</v>
      </c>
      <c r="H3" s="41" t="s">
        <v>74</v>
      </c>
      <c r="I3" s="2" t="s">
        <v>5</v>
      </c>
      <c r="J3" s="41" t="s">
        <v>74</v>
      </c>
      <c r="K3" s="2" t="s">
        <v>5</v>
      </c>
      <c r="L3" s="41" t="s">
        <v>74</v>
      </c>
      <c r="M3" s="99"/>
    </row>
    <row r="4" spans="1:20" ht="21" customHeight="1">
      <c r="A4" s="42" t="s">
        <v>136</v>
      </c>
      <c r="B4" s="3"/>
      <c r="C4" s="4"/>
      <c r="D4" s="5"/>
      <c r="E4" s="4"/>
      <c r="F4" s="4"/>
      <c r="G4" s="4"/>
      <c r="H4" s="4"/>
      <c r="I4" s="4"/>
      <c r="J4" s="4"/>
      <c r="K4" s="4"/>
      <c r="L4" s="4"/>
      <c r="M4" s="43"/>
      <c r="N4" s="6"/>
      <c r="O4" s="7"/>
      <c r="P4" s="8"/>
      <c r="Q4" s="9"/>
      <c r="R4" s="9"/>
      <c r="S4" s="9"/>
      <c r="T4" s="9"/>
    </row>
    <row r="5" spans="1:20" ht="21" customHeight="1">
      <c r="A5" s="44" t="s">
        <v>75</v>
      </c>
      <c r="B5" s="3"/>
      <c r="C5" s="4">
        <v>1</v>
      </c>
      <c r="D5" s="5" t="s">
        <v>4</v>
      </c>
      <c r="E5" s="10"/>
      <c r="F5" s="10"/>
      <c r="G5" s="10"/>
      <c r="H5" s="10"/>
      <c r="I5" s="10"/>
      <c r="J5" s="10"/>
      <c r="K5" s="10"/>
      <c r="L5" s="10"/>
      <c r="M5" s="43"/>
      <c r="N5" s="6"/>
      <c r="O5" s="3"/>
      <c r="P5" s="8"/>
      <c r="Q5" s="9"/>
      <c r="R5" s="9"/>
      <c r="S5" s="9"/>
      <c r="T5" s="9"/>
    </row>
    <row r="6" spans="1:20" ht="21" customHeight="1">
      <c r="A6" s="45" t="s">
        <v>76</v>
      </c>
      <c r="B6" s="11"/>
      <c r="C6" s="12">
        <v>13.8</v>
      </c>
      <c r="D6" s="5" t="s">
        <v>12</v>
      </c>
      <c r="E6" s="10"/>
      <c r="F6" s="10"/>
      <c r="G6" s="10"/>
      <c r="H6" s="10"/>
      <c r="I6" s="10"/>
      <c r="J6" s="10"/>
      <c r="K6" s="10"/>
      <c r="L6" s="10"/>
      <c r="M6" s="43"/>
      <c r="N6" s="6"/>
      <c r="O6" s="3"/>
      <c r="P6" s="8"/>
      <c r="Q6" s="9"/>
      <c r="R6" s="9"/>
      <c r="S6" s="9"/>
      <c r="T6" s="9"/>
    </row>
    <row r="7" spans="1:20" ht="21" customHeight="1">
      <c r="A7" s="44" t="s">
        <v>77</v>
      </c>
      <c r="B7" s="3" t="s">
        <v>78</v>
      </c>
      <c r="C7" s="12">
        <v>3.7</v>
      </c>
      <c r="D7" s="5" t="s">
        <v>12</v>
      </c>
      <c r="E7" s="10"/>
      <c r="F7" s="10"/>
      <c r="G7" s="10"/>
      <c r="H7" s="10"/>
      <c r="I7" s="10"/>
      <c r="J7" s="10"/>
      <c r="K7" s="10"/>
      <c r="L7" s="10"/>
      <c r="M7" s="46" t="s">
        <v>79</v>
      </c>
      <c r="N7" s="6"/>
      <c r="O7" s="3"/>
      <c r="P7" s="8"/>
      <c r="Q7" s="9"/>
      <c r="R7" s="9"/>
      <c r="S7" s="9"/>
      <c r="T7" s="9"/>
    </row>
    <row r="8" spans="1:20" ht="21" customHeight="1">
      <c r="A8" s="44" t="s">
        <v>80</v>
      </c>
      <c r="B8" s="3" t="s">
        <v>78</v>
      </c>
      <c r="C8" s="12">
        <v>1.01</v>
      </c>
      <c r="D8" s="5" t="s">
        <v>12</v>
      </c>
      <c r="E8" s="10"/>
      <c r="F8" s="10"/>
      <c r="G8" s="10"/>
      <c r="H8" s="10"/>
      <c r="I8" s="10"/>
      <c r="J8" s="10"/>
      <c r="K8" s="10"/>
      <c r="L8" s="10"/>
      <c r="M8" s="46" t="s">
        <v>79</v>
      </c>
      <c r="N8" s="6"/>
      <c r="O8" s="3"/>
      <c r="P8" s="8"/>
      <c r="Q8" s="9"/>
      <c r="R8" s="9"/>
      <c r="S8" s="9"/>
      <c r="T8" s="9"/>
    </row>
    <row r="9" spans="1:20" ht="21" customHeight="1">
      <c r="A9" s="44" t="s">
        <v>81</v>
      </c>
      <c r="B9" s="13" t="s">
        <v>82</v>
      </c>
      <c r="C9" s="14">
        <v>3.4950000000000001</v>
      </c>
      <c r="D9" s="5" t="s">
        <v>12</v>
      </c>
      <c r="E9" s="10"/>
      <c r="F9" s="10"/>
      <c r="G9" s="10"/>
      <c r="H9" s="10"/>
      <c r="I9" s="10"/>
      <c r="J9" s="10"/>
      <c r="K9" s="15"/>
      <c r="L9" s="16"/>
      <c r="M9" s="46" t="s">
        <v>79</v>
      </c>
      <c r="N9" s="17"/>
      <c r="O9" s="13"/>
      <c r="P9" s="8"/>
      <c r="Q9" s="9"/>
      <c r="R9" s="9"/>
      <c r="S9" s="9"/>
      <c r="T9" s="9"/>
    </row>
    <row r="10" spans="1:20" ht="21" customHeight="1">
      <c r="A10" s="44" t="s">
        <v>83</v>
      </c>
      <c r="B10" s="13" t="s">
        <v>82</v>
      </c>
      <c r="C10" s="12">
        <v>4.5</v>
      </c>
      <c r="D10" s="5" t="s">
        <v>12</v>
      </c>
      <c r="E10" s="10"/>
      <c r="F10" s="10"/>
      <c r="G10" s="10"/>
      <c r="H10" s="10"/>
      <c r="I10" s="10"/>
      <c r="J10" s="10"/>
      <c r="K10" s="15"/>
      <c r="L10" s="16"/>
      <c r="M10" s="46" t="s">
        <v>79</v>
      </c>
      <c r="N10" s="17"/>
      <c r="O10" s="13"/>
      <c r="P10" s="8"/>
      <c r="Q10" s="9"/>
      <c r="R10" s="9"/>
      <c r="S10" s="9"/>
      <c r="T10" s="9"/>
    </row>
    <row r="11" spans="1:20" ht="21" customHeight="1">
      <c r="A11" s="44" t="s">
        <v>84</v>
      </c>
      <c r="B11" s="13" t="s">
        <v>85</v>
      </c>
      <c r="C11" s="12">
        <v>12.27</v>
      </c>
      <c r="D11" s="5" t="s">
        <v>12</v>
      </c>
      <c r="E11" s="10"/>
      <c r="F11" s="10"/>
      <c r="G11" s="10"/>
      <c r="H11" s="10"/>
      <c r="I11" s="10"/>
      <c r="J11" s="10"/>
      <c r="K11" s="15"/>
      <c r="L11" s="18"/>
      <c r="M11" s="46" t="s">
        <v>79</v>
      </c>
      <c r="N11" s="17"/>
      <c r="O11" s="13"/>
      <c r="P11" s="8"/>
      <c r="Q11" s="9"/>
      <c r="R11" s="9"/>
      <c r="S11" s="9"/>
      <c r="T11" s="9"/>
    </row>
    <row r="12" spans="1:20" ht="21" customHeight="1">
      <c r="A12" s="44" t="s">
        <v>86</v>
      </c>
      <c r="B12" s="3" t="s">
        <v>130</v>
      </c>
      <c r="C12" s="12">
        <v>1.85</v>
      </c>
      <c r="D12" s="5" t="s">
        <v>12</v>
      </c>
      <c r="E12" s="10"/>
      <c r="F12" s="10"/>
      <c r="G12" s="10"/>
      <c r="H12" s="10"/>
      <c r="I12" s="10"/>
      <c r="J12" s="10"/>
      <c r="K12" s="10"/>
      <c r="L12" s="10"/>
      <c r="M12" s="46"/>
      <c r="N12" s="6">
        <v>1</v>
      </c>
      <c r="O12" s="63">
        <f>(H5+J5+F26)*C12%</f>
        <v>0</v>
      </c>
      <c r="P12" s="8"/>
      <c r="Q12" s="9"/>
      <c r="R12" s="9"/>
      <c r="S12" s="9"/>
      <c r="T12" s="9"/>
    </row>
    <row r="13" spans="1:20" ht="21" customHeight="1">
      <c r="A13" s="44" t="s">
        <v>88</v>
      </c>
      <c r="B13" s="3" t="s">
        <v>89</v>
      </c>
      <c r="C13" s="12">
        <v>2.2999999999999998</v>
      </c>
      <c r="D13" s="5" t="s">
        <v>12</v>
      </c>
      <c r="E13" s="10"/>
      <c r="F13" s="10"/>
      <c r="G13" s="10"/>
      <c r="H13" s="10"/>
      <c r="I13" s="10"/>
      <c r="J13" s="10"/>
      <c r="K13" s="10"/>
      <c r="L13" s="10"/>
      <c r="M13" s="46" t="s">
        <v>90</v>
      </c>
      <c r="N13" s="6">
        <v>2</v>
      </c>
      <c r="O13" s="63">
        <f>(H5+J5)*C12%*1.2</f>
        <v>0</v>
      </c>
      <c r="P13" s="8"/>
      <c r="Q13" s="9"/>
      <c r="R13" s="9"/>
      <c r="S13" s="9"/>
      <c r="T13" s="9"/>
    </row>
    <row r="14" spans="1:20" ht="21" customHeight="1">
      <c r="A14" s="47" t="s">
        <v>91</v>
      </c>
      <c r="B14" s="3" t="s">
        <v>92</v>
      </c>
      <c r="C14" s="12">
        <v>0.16</v>
      </c>
      <c r="D14" s="5" t="s">
        <v>12</v>
      </c>
      <c r="E14" s="10"/>
      <c r="F14" s="10"/>
      <c r="G14" s="10"/>
      <c r="H14" s="10"/>
      <c r="I14" s="10"/>
      <c r="J14" s="10"/>
      <c r="K14" s="10"/>
      <c r="L14" s="10"/>
      <c r="M14" s="46"/>
      <c r="N14" s="6"/>
      <c r="O14" s="3"/>
      <c r="P14" s="8"/>
      <c r="Q14" s="9"/>
      <c r="R14" s="9"/>
      <c r="S14" s="9"/>
      <c r="T14" s="9"/>
    </row>
    <row r="15" spans="1:20" ht="21" customHeight="1">
      <c r="A15" s="47" t="s">
        <v>93</v>
      </c>
      <c r="B15" s="3" t="s">
        <v>92</v>
      </c>
      <c r="C15" s="14">
        <v>8.1000000000000003E-2</v>
      </c>
      <c r="D15" s="5" t="s">
        <v>12</v>
      </c>
      <c r="E15" s="10"/>
      <c r="F15" s="10"/>
      <c r="G15" s="10"/>
      <c r="H15" s="10"/>
      <c r="I15" s="10"/>
      <c r="J15" s="10"/>
      <c r="K15" s="10"/>
      <c r="L15" s="10"/>
      <c r="M15" s="46"/>
      <c r="N15" s="6"/>
      <c r="O15" s="3"/>
      <c r="P15" s="8"/>
      <c r="Q15" s="9"/>
      <c r="R15" s="9"/>
      <c r="S15" s="9"/>
      <c r="T15" s="9"/>
    </row>
    <row r="16" spans="1:20" ht="21" customHeight="1">
      <c r="A16" s="44" t="s">
        <v>94</v>
      </c>
      <c r="B16" s="3" t="s">
        <v>92</v>
      </c>
      <c r="C16" s="12">
        <v>0.3</v>
      </c>
      <c r="D16" s="5" t="s">
        <v>12</v>
      </c>
      <c r="E16" s="10"/>
      <c r="F16" s="10"/>
      <c r="G16" s="10"/>
      <c r="H16" s="10"/>
      <c r="I16" s="10"/>
      <c r="J16" s="10"/>
      <c r="K16" s="10"/>
      <c r="L16" s="10"/>
      <c r="M16" s="46"/>
      <c r="N16" s="6"/>
      <c r="O16" s="3"/>
      <c r="P16" s="8"/>
      <c r="Q16" s="9"/>
      <c r="R16" s="9"/>
      <c r="S16" s="9"/>
      <c r="T16" s="9"/>
    </row>
    <row r="17" spans="1:20" ht="21" customHeight="1">
      <c r="A17" s="44" t="s">
        <v>95</v>
      </c>
      <c r="B17" s="3" t="s">
        <v>87</v>
      </c>
      <c r="C17" s="19">
        <v>7.6</v>
      </c>
      <c r="D17" s="5" t="s">
        <v>12</v>
      </c>
      <c r="E17" s="10"/>
      <c r="F17" s="10"/>
      <c r="G17" s="10"/>
      <c r="H17" s="10"/>
      <c r="I17" s="10"/>
      <c r="J17" s="10"/>
      <c r="K17" s="10"/>
      <c r="L17" s="10"/>
      <c r="M17" s="43"/>
      <c r="N17" s="6"/>
      <c r="O17" s="3"/>
      <c r="P17" s="8"/>
      <c r="Q17" s="9"/>
      <c r="R17" s="9"/>
      <c r="S17" s="9"/>
      <c r="T17" s="9"/>
    </row>
    <row r="18" spans="1:20" ht="21" customHeight="1">
      <c r="A18" s="44" t="s">
        <v>138</v>
      </c>
      <c r="B18" s="3"/>
      <c r="C18" s="19"/>
      <c r="D18" s="5"/>
      <c r="E18" s="10"/>
      <c r="F18" s="94"/>
      <c r="G18" s="10"/>
      <c r="H18" s="10"/>
      <c r="I18" s="10"/>
      <c r="J18" s="10"/>
      <c r="K18" s="10"/>
      <c r="L18" s="10"/>
      <c r="M18" s="43"/>
      <c r="N18" s="6"/>
      <c r="O18" s="3"/>
      <c r="P18" s="8"/>
      <c r="Q18" s="9"/>
      <c r="R18" s="9"/>
      <c r="S18" s="9"/>
      <c r="T18" s="9"/>
    </row>
    <row r="19" spans="1:20" ht="21" customHeight="1">
      <c r="A19" s="48" t="s">
        <v>39</v>
      </c>
      <c r="B19" s="3"/>
      <c r="C19" s="20"/>
      <c r="D19" s="5"/>
      <c r="E19" s="10"/>
      <c r="F19" s="10"/>
      <c r="G19" s="10"/>
      <c r="H19" s="10"/>
      <c r="I19" s="10"/>
      <c r="J19" s="10"/>
      <c r="K19" s="10"/>
      <c r="L19" s="10"/>
      <c r="M19" s="43"/>
      <c r="N19" s="6"/>
      <c r="O19" s="3"/>
      <c r="P19" s="8"/>
      <c r="Q19" s="9"/>
      <c r="R19" s="9"/>
      <c r="S19" s="9"/>
      <c r="T19" s="9"/>
    </row>
    <row r="20" spans="1:20" ht="21" customHeight="1">
      <c r="A20" s="44" t="s">
        <v>139</v>
      </c>
      <c r="B20" s="3" t="s">
        <v>96</v>
      </c>
      <c r="C20" s="4">
        <v>6</v>
      </c>
      <c r="D20" s="5" t="s">
        <v>12</v>
      </c>
      <c r="E20" s="4"/>
      <c r="F20" s="10"/>
      <c r="G20" s="4"/>
      <c r="H20" s="4"/>
      <c r="I20" s="4"/>
      <c r="J20" s="4"/>
      <c r="K20" s="4"/>
      <c r="L20" s="4"/>
      <c r="M20" s="43"/>
      <c r="N20" s="6"/>
      <c r="O20" s="3"/>
      <c r="P20" s="8"/>
      <c r="Q20" s="9"/>
      <c r="R20" s="9"/>
      <c r="S20" s="9"/>
      <c r="T20" s="9"/>
    </row>
    <row r="21" spans="1:20" ht="21" customHeight="1">
      <c r="A21" s="48" t="s">
        <v>97</v>
      </c>
      <c r="B21" s="3"/>
      <c r="C21" s="20"/>
      <c r="D21" s="5"/>
      <c r="E21" s="4"/>
      <c r="F21" s="10"/>
      <c r="G21" s="4"/>
      <c r="H21" s="4"/>
      <c r="I21" s="4"/>
      <c r="J21" s="4"/>
      <c r="K21" s="4"/>
      <c r="L21" s="4"/>
      <c r="M21" s="43"/>
      <c r="N21" s="21"/>
      <c r="O21" s="3"/>
      <c r="P21" s="8"/>
      <c r="Q21" s="9"/>
      <c r="R21" s="9"/>
      <c r="S21" s="9"/>
      <c r="T21" s="9"/>
    </row>
    <row r="22" spans="1:20" ht="21" customHeight="1">
      <c r="A22" s="44" t="s">
        <v>140</v>
      </c>
      <c r="B22" s="3" t="s">
        <v>98</v>
      </c>
      <c r="C22" s="19">
        <v>15</v>
      </c>
      <c r="D22" s="5" t="s">
        <v>12</v>
      </c>
      <c r="E22" s="4"/>
      <c r="F22" s="10"/>
      <c r="G22" s="4"/>
      <c r="H22" s="4"/>
      <c r="I22" s="4"/>
      <c r="J22" s="4"/>
      <c r="K22" s="4"/>
      <c r="L22" s="4"/>
      <c r="M22" s="43"/>
      <c r="N22" s="6"/>
      <c r="O22" s="3"/>
      <c r="P22" s="8"/>
      <c r="Q22" s="9"/>
      <c r="R22" s="9"/>
      <c r="S22" s="9"/>
      <c r="T22" s="9"/>
    </row>
    <row r="23" spans="1:20" ht="21" customHeight="1">
      <c r="A23" s="48" t="s">
        <v>99</v>
      </c>
      <c r="B23" s="3"/>
      <c r="C23" s="4"/>
      <c r="D23" s="5"/>
      <c r="E23" s="4"/>
      <c r="F23" s="10"/>
      <c r="G23" s="4"/>
      <c r="H23" s="4"/>
      <c r="I23" s="4"/>
      <c r="J23" s="4"/>
      <c r="K23" s="4"/>
      <c r="L23" s="4"/>
      <c r="M23" s="43"/>
      <c r="N23" s="6"/>
      <c r="O23" s="22"/>
      <c r="P23" s="8"/>
      <c r="Q23" s="9"/>
      <c r="R23" s="9"/>
      <c r="S23" s="9"/>
      <c r="T23" s="9"/>
    </row>
    <row r="24" spans="1:20" ht="21" customHeight="1">
      <c r="A24" s="44" t="s">
        <v>100</v>
      </c>
      <c r="B24" s="3"/>
      <c r="C24" s="4">
        <v>10</v>
      </c>
      <c r="D24" s="5" t="s">
        <v>12</v>
      </c>
      <c r="E24" s="4"/>
      <c r="F24" s="4"/>
      <c r="G24" s="4"/>
      <c r="H24" s="4"/>
      <c r="I24" s="4"/>
      <c r="J24" s="4"/>
      <c r="K24" s="4"/>
      <c r="L24" s="4"/>
      <c r="M24" s="43"/>
      <c r="N24" s="6"/>
      <c r="O24" s="23"/>
      <c r="P24" s="8"/>
      <c r="Q24" s="9"/>
      <c r="R24" s="9"/>
      <c r="S24" s="9"/>
      <c r="T24" s="9"/>
    </row>
    <row r="25" spans="1:20" ht="21" customHeight="1">
      <c r="A25" s="49" t="s">
        <v>125</v>
      </c>
      <c r="B25" s="3"/>
      <c r="C25" s="4"/>
      <c r="D25" s="5"/>
      <c r="E25" s="4"/>
      <c r="F25" s="24"/>
      <c r="G25" s="4"/>
      <c r="H25" s="4"/>
      <c r="I25" s="4"/>
      <c r="J25" s="4"/>
      <c r="K25" s="4"/>
      <c r="L25" s="4"/>
      <c r="M25" s="43"/>
      <c r="N25" s="6"/>
      <c r="O25" s="23"/>
      <c r="P25" s="8"/>
      <c r="Q25" s="9">
        <f>P25/1.1</f>
        <v>0</v>
      </c>
      <c r="R25" s="9"/>
      <c r="S25" s="9"/>
      <c r="T25" s="9"/>
    </row>
    <row r="26" spans="1:20" ht="21" customHeight="1">
      <c r="A26" s="44" t="s">
        <v>134</v>
      </c>
      <c r="B26" s="3"/>
      <c r="C26" s="4">
        <v>1</v>
      </c>
      <c r="D26" s="5" t="s">
        <v>113</v>
      </c>
      <c r="E26" s="4"/>
      <c r="F26" s="4"/>
      <c r="G26" s="4"/>
      <c r="H26" s="4"/>
      <c r="I26" s="4"/>
      <c r="J26" s="4"/>
      <c r="K26" s="4"/>
      <c r="L26" s="4"/>
      <c r="M26" s="43"/>
      <c r="N26" s="6"/>
      <c r="O26" s="3"/>
      <c r="P26" s="8"/>
      <c r="Q26" s="9"/>
      <c r="R26" s="9"/>
      <c r="S26" s="9"/>
      <c r="T26" s="9"/>
    </row>
    <row r="27" spans="1:20" ht="21" customHeight="1" thickBot="1">
      <c r="A27" s="50" t="s">
        <v>101</v>
      </c>
      <c r="B27" s="51"/>
      <c r="C27" s="52"/>
      <c r="D27" s="53"/>
      <c r="E27" s="52"/>
      <c r="F27" s="54"/>
      <c r="G27" s="52"/>
      <c r="H27" s="52"/>
      <c r="I27" s="52"/>
      <c r="J27" s="52"/>
      <c r="K27" s="52"/>
      <c r="L27" s="52"/>
      <c r="M27" s="55"/>
      <c r="N27" s="6"/>
      <c r="O27" s="7"/>
      <c r="P27" s="8"/>
      <c r="Q27" s="9"/>
      <c r="R27" s="9"/>
      <c r="S27" s="9"/>
      <c r="T27" s="9"/>
    </row>
    <row r="28" spans="1:20" ht="21" customHeight="1">
      <c r="A28" s="56"/>
      <c r="B28" s="57"/>
      <c r="C28" s="58"/>
      <c r="D28" s="59"/>
      <c r="E28" s="58"/>
      <c r="F28" s="60"/>
      <c r="G28" s="58"/>
      <c r="H28" s="58"/>
      <c r="I28" s="58"/>
      <c r="J28" s="58"/>
      <c r="K28" s="58"/>
      <c r="L28" s="58"/>
      <c r="M28" s="61"/>
      <c r="N28" s="6"/>
      <c r="O28" s="62"/>
      <c r="P28" s="8"/>
      <c r="Q28" s="9"/>
      <c r="R28" s="9"/>
      <c r="S28" s="9"/>
      <c r="T28" s="9"/>
    </row>
  </sheetData>
  <mergeCells count="10">
    <mergeCell ref="A1:M1"/>
    <mergeCell ref="I2:J2"/>
    <mergeCell ref="K2:L2"/>
    <mergeCell ref="M2:M3"/>
    <mergeCell ref="A2:A3"/>
    <mergeCell ref="B2:B3"/>
    <mergeCell ref="C2:C3"/>
    <mergeCell ref="D2:D3"/>
    <mergeCell ref="E2:F2"/>
    <mergeCell ref="G2:H2"/>
  </mergeCells>
  <phoneticPr fontId="18" type="noConversion"/>
  <printOptions horizontalCentered="1" verticalCentered="1"/>
  <pageMargins left="0.31496062992125984" right="0.23622047244094491" top="0.51181102362204722" bottom="0.27559055118110237" header="0.31496062992125984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7"/>
  <sheetViews>
    <sheetView showZeros="0" view="pageBreakPreview" zoomScaleNormal="100" zoomScaleSheetLayoutView="100" workbookViewId="0">
      <pane xSplit="4" ySplit="3" topLeftCell="E46" activePane="bottomRight" state="frozen"/>
      <selection pane="topRight" activeCell="E1" sqref="E1"/>
      <selection pane="bottomLeft" activeCell="A4" sqref="A4"/>
      <selection pane="bottomRight" activeCell="K103" sqref="K103"/>
    </sheetView>
  </sheetViews>
  <sheetFormatPr defaultColWidth="7.5" defaultRowHeight="21.95" customHeight="1"/>
  <cols>
    <col min="1" max="1" width="19.125" style="35" customWidth="1"/>
    <col min="2" max="2" width="16.625" style="36" customWidth="1"/>
    <col min="3" max="3" width="8.5" style="37" customWidth="1"/>
    <col min="4" max="4" width="4.125" style="38" customWidth="1"/>
    <col min="5" max="5" width="9.625" style="36" customWidth="1"/>
    <col min="6" max="6" width="11.125" style="36" customWidth="1"/>
    <col min="7" max="7" width="10.125" style="36" customWidth="1"/>
    <col min="8" max="8" width="11.125" style="36" customWidth="1"/>
    <col min="9" max="9" width="9" style="36" customWidth="1"/>
    <col min="10" max="10" width="11.125" style="36" customWidth="1"/>
    <col min="11" max="11" width="10" style="36" customWidth="1"/>
    <col min="12" max="12" width="12.625" style="36" customWidth="1"/>
    <col min="13" max="13" width="8.875" style="39" customWidth="1"/>
    <col min="14" max="54" width="7.5" style="40" customWidth="1"/>
    <col min="55" max="55" width="11.75" style="38" bestFit="1" customWidth="1"/>
    <col min="56" max="251" width="7.5" style="40"/>
    <col min="252" max="252" width="17.75" style="40" customWidth="1"/>
    <col min="253" max="253" width="13.625" style="40" customWidth="1"/>
    <col min="254" max="254" width="7.25" style="40" customWidth="1"/>
    <col min="255" max="255" width="4.125" style="40" customWidth="1"/>
    <col min="256" max="256" width="9" style="40" customWidth="1"/>
    <col min="257" max="257" width="12.75" style="40" bestFit="1" customWidth="1"/>
    <col min="258" max="258" width="9" style="40" customWidth="1"/>
    <col min="259" max="259" width="10.875" style="40" bestFit="1" customWidth="1"/>
    <col min="260" max="262" width="9" style="40" customWidth="1"/>
    <col min="263" max="263" width="12.75" style="40" bestFit="1" customWidth="1"/>
    <col min="264" max="264" width="8.5" style="40" bestFit="1" customWidth="1"/>
    <col min="265" max="310" width="0" style="40" hidden="1" customWidth="1"/>
    <col min="311" max="311" width="11.75" style="40" bestFit="1" customWidth="1"/>
    <col min="312" max="507" width="7.5" style="40"/>
    <col min="508" max="508" width="17.75" style="40" customWidth="1"/>
    <col min="509" max="509" width="13.625" style="40" customWidth="1"/>
    <col min="510" max="510" width="7.25" style="40" customWidth="1"/>
    <col min="511" max="511" width="4.125" style="40" customWidth="1"/>
    <col min="512" max="512" width="9" style="40" customWidth="1"/>
    <col min="513" max="513" width="12.75" style="40" bestFit="1" customWidth="1"/>
    <col min="514" max="514" width="9" style="40" customWidth="1"/>
    <col min="515" max="515" width="10.875" style="40" bestFit="1" customWidth="1"/>
    <col min="516" max="518" width="9" style="40" customWidth="1"/>
    <col min="519" max="519" width="12.75" style="40" bestFit="1" customWidth="1"/>
    <col min="520" max="520" width="8.5" style="40" bestFit="1" customWidth="1"/>
    <col min="521" max="566" width="0" style="40" hidden="1" customWidth="1"/>
    <col min="567" max="567" width="11.75" style="40" bestFit="1" customWidth="1"/>
    <col min="568" max="763" width="7.5" style="40"/>
    <col min="764" max="764" width="17.75" style="40" customWidth="1"/>
    <col min="765" max="765" width="13.625" style="40" customWidth="1"/>
    <col min="766" max="766" width="7.25" style="40" customWidth="1"/>
    <col min="767" max="767" width="4.125" style="40" customWidth="1"/>
    <col min="768" max="768" width="9" style="40" customWidth="1"/>
    <col min="769" max="769" width="12.75" style="40" bestFit="1" customWidth="1"/>
    <col min="770" max="770" width="9" style="40" customWidth="1"/>
    <col min="771" max="771" width="10.875" style="40" bestFit="1" customWidth="1"/>
    <col min="772" max="774" width="9" style="40" customWidth="1"/>
    <col min="775" max="775" width="12.75" style="40" bestFit="1" customWidth="1"/>
    <col min="776" max="776" width="8.5" style="40" bestFit="1" customWidth="1"/>
    <col min="777" max="822" width="0" style="40" hidden="1" customWidth="1"/>
    <col min="823" max="823" width="11.75" style="40" bestFit="1" customWidth="1"/>
    <col min="824" max="1019" width="7.5" style="40"/>
    <col min="1020" max="1020" width="17.75" style="40" customWidth="1"/>
    <col min="1021" max="1021" width="13.625" style="40" customWidth="1"/>
    <col min="1022" max="1022" width="7.25" style="40" customWidth="1"/>
    <col min="1023" max="1023" width="4.125" style="40" customWidth="1"/>
    <col min="1024" max="1024" width="9" style="40" customWidth="1"/>
    <col min="1025" max="1025" width="12.75" style="40" bestFit="1" customWidth="1"/>
    <col min="1026" max="1026" width="9" style="40" customWidth="1"/>
    <col min="1027" max="1027" width="10.875" style="40" bestFit="1" customWidth="1"/>
    <col min="1028" max="1030" width="9" style="40" customWidth="1"/>
    <col min="1031" max="1031" width="12.75" style="40" bestFit="1" customWidth="1"/>
    <col min="1032" max="1032" width="8.5" style="40" bestFit="1" customWidth="1"/>
    <col min="1033" max="1078" width="0" style="40" hidden="1" customWidth="1"/>
    <col min="1079" max="1079" width="11.75" style="40" bestFit="1" customWidth="1"/>
    <col min="1080" max="1275" width="7.5" style="40"/>
    <col min="1276" max="1276" width="17.75" style="40" customWidth="1"/>
    <col min="1277" max="1277" width="13.625" style="40" customWidth="1"/>
    <col min="1278" max="1278" width="7.25" style="40" customWidth="1"/>
    <col min="1279" max="1279" width="4.125" style="40" customWidth="1"/>
    <col min="1280" max="1280" width="9" style="40" customWidth="1"/>
    <col min="1281" max="1281" width="12.75" style="40" bestFit="1" customWidth="1"/>
    <col min="1282" max="1282" width="9" style="40" customWidth="1"/>
    <col min="1283" max="1283" width="10.875" style="40" bestFit="1" customWidth="1"/>
    <col min="1284" max="1286" width="9" style="40" customWidth="1"/>
    <col min="1287" max="1287" width="12.75" style="40" bestFit="1" customWidth="1"/>
    <col min="1288" max="1288" width="8.5" style="40" bestFit="1" customWidth="1"/>
    <col min="1289" max="1334" width="0" style="40" hidden="1" customWidth="1"/>
    <col min="1335" max="1335" width="11.75" style="40" bestFit="1" customWidth="1"/>
    <col min="1336" max="1531" width="7.5" style="40"/>
    <col min="1532" max="1532" width="17.75" style="40" customWidth="1"/>
    <col min="1533" max="1533" width="13.625" style="40" customWidth="1"/>
    <col min="1534" max="1534" width="7.25" style="40" customWidth="1"/>
    <col min="1535" max="1535" width="4.125" style="40" customWidth="1"/>
    <col min="1536" max="1536" width="9" style="40" customWidth="1"/>
    <col min="1537" max="1537" width="12.75" style="40" bestFit="1" customWidth="1"/>
    <col min="1538" max="1538" width="9" style="40" customWidth="1"/>
    <col min="1539" max="1539" width="10.875" style="40" bestFit="1" customWidth="1"/>
    <col min="1540" max="1542" width="9" style="40" customWidth="1"/>
    <col min="1543" max="1543" width="12.75" style="40" bestFit="1" customWidth="1"/>
    <col min="1544" max="1544" width="8.5" style="40" bestFit="1" customWidth="1"/>
    <col min="1545" max="1590" width="0" style="40" hidden="1" customWidth="1"/>
    <col min="1591" max="1591" width="11.75" style="40" bestFit="1" customWidth="1"/>
    <col min="1592" max="1787" width="7.5" style="40"/>
    <col min="1788" max="1788" width="17.75" style="40" customWidth="1"/>
    <col min="1789" max="1789" width="13.625" style="40" customWidth="1"/>
    <col min="1790" max="1790" width="7.25" style="40" customWidth="1"/>
    <col min="1791" max="1791" width="4.125" style="40" customWidth="1"/>
    <col min="1792" max="1792" width="9" style="40" customWidth="1"/>
    <col min="1793" max="1793" width="12.75" style="40" bestFit="1" customWidth="1"/>
    <col min="1794" max="1794" width="9" style="40" customWidth="1"/>
    <col min="1795" max="1795" width="10.875" style="40" bestFit="1" customWidth="1"/>
    <col min="1796" max="1798" width="9" style="40" customWidth="1"/>
    <col min="1799" max="1799" width="12.75" style="40" bestFit="1" customWidth="1"/>
    <col min="1800" max="1800" width="8.5" style="40" bestFit="1" customWidth="1"/>
    <col min="1801" max="1846" width="0" style="40" hidden="1" customWidth="1"/>
    <col min="1847" max="1847" width="11.75" style="40" bestFit="1" customWidth="1"/>
    <col min="1848" max="2043" width="7.5" style="40"/>
    <col min="2044" max="2044" width="17.75" style="40" customWidth="1"/>
    <col min="2045" max="2045" width="13.625" style="40" customWidth="1"/>
    <col min="2046" max="2046" width="7.25" style="40" customWidth="1"/>
    <col min="2047" max="2047" width="4.125" style="40" customWidth="1"/>
    <col min="2048" max="2048" width="9" style="40" customWidth="1"/>
    <col min="2049" max="2049" width="12.75" style="40" bestFit="1" customWidth="1"/>
    <col min="2050" max="2050" width="9" style="40" customWidth="1"/>
    <col min="2051" max="2051" width="10.875" style="40" bestFit="1" customWidth="1"/>
    <col min="2052" max="2054" width="9" style="40" customWidth="1"/>
    <col min="2055" max="2055" width="12.75" style="40" bestFit="1" customWidth="1"/>
    <col min="2056" max="2056" width="8.5" style="40" bestFit="1" customWidth="1"/>
    <col min="2057" max="2102" width="0" style="40" hidden="1" customWidth="1"/>
    <col min="2103" max="2103" width="11.75" style="40" bestFit="1" customWidth="1"/>
    <col min="2104" max="2299" width="7.5" style="40"/>
    <col min="2300" max="2300" width="17.75" style="40" customWidth="1"/>
    <col min="2301" max="2301" width="13.625" style="40" customWidth="1"/>
    <col min="2302" max="2302" width="7.25" style="40" customWidth="1"/>
    <col min="2303" max="2303" width="4.125" style="40" customWidth="1"/>
    <col min="2304" max="2304" width="9" style="40" customWidth="1"/>
    <col min="2305" max="2305" width="12.75" style="40" bestFit="1" customWidth="1"/>
    <col min="2306" max="2306" width="9" style="40" customWidth="1"/>
    <col min="2307" max="2307" width="10.875" style="40" bestFit="1" customWidth="1"/>
    <col min="2308" max="2310" width="9" style="40" customWidth="1"/>
    <col min="2311" max="2311" width="12.75" style="40" bestFit="1" customWidth="1"/>
    <col min="2312" max="2312" width="8.5" style="40" bestFit="1" customWidth="1"/>
    <col min="2313" max="2358" width="0" style="40" hidden="1" customWidth="1"/>
    <col min="2359" max="2359" width="11.75" style="40" bestFit="1" customWidth="1"/>
    <col min="2360" max="2555" width="7.5" style="40"/>
    <col min="2556" max="2556" width="17.75" style="40" customWidth="1"/>
    <col min="2557" max="2557" width="13.625" style="40" customWidth="1"/>
    <col min="2558" max="2558" width="7.25" style="40" customWidth="1"/>
    <col min="2559" max="2559" width="4.125" style="40" customWidth="1"/>
    <col min="2560" max="2560" width="9" style="40" customWidth="1"/>
    <col min="2561" max="2561" width="12.75" style="40" bestFit="1" customWidth="1"/>
    <col min="2562" max="2562" width="9" style="40" customWidth="1"/>
    <col min="2563" max="2563" width="10.875" style="40" bestFit="1" customWidth="1"/>
    <col min="2564" max="2566" width="9" style="40" customWidth="1"/>
    <col min="2567" max="2567" width="12.75" style="40" bestFit="1" customWidth="1"/>
    <col min="2568" max="2568" width="8.5" style="40" bestFit="1" customWidth="1"/>
    <col min="2569" max="2614" width="0" style="40" hidden="1" customWidth="1"/>
    <col min="2615" max="2615" width="11.75" style="40" bestFit="1" customWidth="1"/>
    <col min="2616" max="2811" width="7.5" style="40"/>
    <col min="2812" max="2812" width="17.75" style="40" customWidth="1"/>
    <col min="2813" max="2813" width="13.625" style="40" customWidth="1"/>
    <col min="2814" max="2814" width="7.25" style="40" customWidth="1"/>
    <col min="2815" max="2815" width="4.125" style="40" customWidth="1"/>
    <col min="2816" max="2816" width="9" style="40" customWidth="1"/>
    <col min="2817" max="2817" width="12.75" style="40" bestFit="1" customWidth="1"/>
    <col min="2818" max="2818" width="9" style="40" customWidth="1"/>
    <col min="2819" max="2819" width="10.875" style="40" bestFit="1" customWidth="1"/>
    <col min="2820" max="2822" width="9" style="40" customWidth="1"/>
    <col min="2823" max="2823" width="12.75" style="40" bestFit="1" customWidth="1"/>
    <col min="2824" max="2824" width="8.5" style="40" bestFit="1" customWidth="1"/>
    <col min="2825" max="2870" width="0" style="40" hidden="1" customWidth="1"/>
    <col min="2871" max="2871" width="11.75" style="40" bestFit="1" customWidth="1"/>
    <col min="2872" max="3067" width="7.5" style="40"/>
    <col min="3068" max="3068" width="17.75" style="40" customWidth="1"/>
    <col min="3069" max="3069" width="13.625" style="40" customWidth="1"/>
    <col min="3070" max="3070" width="7.25" style="40" customWidth="1"/>
    <col min="3071" max="3071" width="4.125" style="40" customWidth="1"/>
    <col min="3072" max="3072" width="9" style="40" customWidth="1"/>
    <col min="3073" max="3073" width="12.75" style="40" bestFit="1" customWidth="1"/>
    <col min="3074" max="3074" width="9" style="40" customWidth="1"/>
    <col min="3075" max="3075" width="10.875" style="40" bestFit="1" customWidth="1"/>
    <col min="3076" max="3078" width="9" style="40" customWidth="1"/>
    <col min="3079" max="3079" width="12.75" style="40" bestFit="1" customWidth="1"/>
    <col min="3080" max="3080" width="8.5" style="40" bestFit="1" customWidth="1"/>
    <col min="3081" max="3126" width="0" style="40" hidden="1" customWidth="1"/>
    <col min="3127" max="3127" width="11.75" style="40" bestFit="1" customWidth="1"/>
    <col min="3128" max="3323" width="7.5" style="40"/>
    <col min="3324" max="3324" width="17.75" style="40" customWidth="1"/>
    <col min="3325" max="3325" width="13.625" style="40" customWidth="1"/>
    <col min="3326" max="3326" width="7.25" style="40" customWidth="1"/>
    <col min="3327" max="3327" width="4.125" style="40" customWidth="1"/>
    <col min="3328" max="3328" width="9" style="40" customWidth="1"/>
    <col min="3329" max="3329" width="12.75" style="40" bestFit="1" customWidth="1"/>
    <col min="3330" max="3330" width="9" style="40" customWidth="1"/>
    <col min="3331" max="3331" width="10.875" style="40" bestFit="1" customWidth="1"/>
    <col min="3332" max="3334" width="9" style="40" customWidth="1"/>
    <col min="3335" max="3335" width="12.75" style="40" bestFit="1" customWidth="1"/>
    <col min="3336" max="3336" width="8.5" style="40" bestFit="1" customWidth="1"/>
    <col min="3337" max="3382" width="0" style="40" hidden="1" customWidth="1"/>
    <col min="3383" max="3383" width="11.75" style="40" bestFit="1" customWidth="1"/>
    <col min="3384" max="3579" width="7.5" style="40"/>
    <col min="3580" max="3580" width="17.75" style="40" customWidth="1"/>
    <col min="3581" max="3581" width="13.625" style="40" customWidth="1"/>
    <col min="3582" max="3582" width="7.25" style="40" customWidth="1"/>
    <col min="3583" max="3583" width="4.125" style="40" customWidth="1"/>
    <col min="3584" max="3584" width="9" style="40" customWidth="1"/>
    <col min="3585" max="3585" width="12.75" style="40" bestFit="1" customWidth="1"/>
    <col min="3586" max="3586" width="9" style="40" customWidth="1"/>
    <col min="3587" max="3587" width="10.875" style="40" bestFit="1" customWidth="1"/>
    <col min="3588" max="3590" width="9" style="40" customWidth="1"/>
    <col min="3591" max="3591" width="12.75" style="40" bestFit="1" customWidth="1"/>
    <col min="3592" max="3592" width="8.5" style="40" bestFit="1" customWidth="1"/>
    <col min="3593" max="3638" width="0" style="40" hidden="1" customWidth="1"/>
    <col min="3639" max="3639" width="11.75" style="40" bestFit="1" customWidth="1"/>
    <col min="3640" max="3835" width="7.5" style="40"/>
    <col min="3836" max="3836" width="17.75" style="40" customWidth="1"/>
    <col min="3837" max="3837" width="13.625" style="40" customWidth="1"/>
    <col min="3838" max="3838" width="7.25" style="40" customWidth="1"/>
    <col min="3839" max="3839" width="4.125" style="40" customWidth="1"/>
    <col min="3840" max="3840" width="9" style="40" customWidth="1"/>
    <col min="3841" max="3841" width="12.75" style="40" bestFit="1" customWidth="1"/>
    <col min="3842" max="3842" width="9" style="40" customWidth="1"/>
    <col min="3843" max="3843" width="10.875" style="40" bestFit="1" customWidth="1"/>
    <col min="3844" max="3846" width="9" style="40" customWidth="1"/>
    <col min="3847" max="3847" width="12.75" style="40" bestFit="1" customWidth="1"/>
    <col min="3848" max="3848" width="8.5" style="40" bestFit="1" customWidth="1"/>
    <col min="3849" max="3894" width="0" style="40" hidden="1" customWidth="1"/>
    <col min="3895" max="3895" width="11.75" style="40" bestFit="1" customWidth="1"/>
    <col min="3896" max="4091" width="7.5" style="40"/>
    <col min="4092" max="4092" width="17.75" style="40" customWidth="1"/>
    <col min="4093" max="4093" width="13.625" style="40" customWidth="1"/>
    <col min="4094" max="4094" width="7.25" style="40" customWidth="1"/>
    <col min="4095" max="4095" width="4.125" style="40" customWidth="1"/>
    <col min="4096" max="4096" width="9" style="40" customWidth="1"/>
    <col min="4097" max="4097" width="12.75" style="40" bestFit="1" customWidth="1"/>
    <col min="4098" max="4098" width="9" style="40" customWidth="1"/>
    <col min="4099" max="4099" width="10.875" style="40" bestFit="1" customWidth="1"/>
    <col min="4100" max="4102" width="9" style="40" customWidth="1"/>
    <col min="4103" max="4103" width="12.75" style="40" bestFit="1" customWidth="1"/>
    <col min="4104" max="4104" width="8.5" style="40" bestFit="1" customWidth="1"/>
    <col min="4105" max="4150" width="0" style="40" hidden="1" customWidth="1"/>
    <col min="4151" max="4151" width="11.75" style="40" bestFit="1" customWidth="1"/>
    <col min="4152" max="4347" width="7.5" style="40"/>
    <col min="4348" max="4348" width="17.75" style="40" customWidth="1"/>
    <col min="4349" max="4349" width="13.625" style="40" customWidth="1"/>
    <col min="4350" max="4350" width="7.25" style="40" customWidth="1"/>
    <col min="4351" max="4351" width="4.125" style="40" customWidth="1"/>
    <col min="4352" max="4352" width="9" style="40" customWidth="1"/>
    <col min="4353" max="4353" width="12.75" style="40" bestFit="1" customWidth="1"/>
    <col min="4354" max="4354" width="9" style="40" customWidth="1"/>
    <col min="4355" max="4355" width="10.875" style="40" bestFit="1" customWidth="1"/>
    <col min="4356" max="4358" width="9" style="40" customWidth="1"/>
    <col min="4359" max="4359" width="12.75" style="40" bestFit="1" customWidth="1"/>
    <col min="4360" max="4360" width="8.5" style="40" bestFit="1" customWidth="1"/>
    <col min="4361" max="4406" width="0" style="40" hidden="1" customWidth="1"/>
    <col min="4407" max="4407" width="11.75" style="40" bestFit="1" customWidth="1"/>
    <col min="4408" max="4603" width="7.5" style="40"/>
    <col min="4604" max="4604" width="17.75" style="40" customWidth="1"/>
    <col min="4605" max="4605" width="13.625" style="40" customWidth="1"/>
    <col min="4606" max="4606" width="7.25" style="40" customWidth="1"/>
    <col min="4607" max="4607" width="4.125" style="40" customWidth="1"/>
    <col min="4608" max="4608" width="9" style="40" customWidth="1"/>
    <col min="4609" max="4609" width="12.75" style="40" bestFit="1" customWidth="1"/>
    <col min="4610" max="4610" width="9" style="40" customWidth="1"/>
    <col min="4611" max="4611" width="10.875" style="40" bestFit="1" customWidth="1"/>
    <col min="4612" max="4614" width="9" style="40" customWidth="1"/>
    <col min="4615" max="4615" width="12.75" style="40" bestFit="1" customWidth="1"/>
    <col min="4616" max="4616" width="8.5" style="40" bestFit="1" customWidth="1"/>
    <col min="4617" max="4662" width="0" style="40" hidden="1" customWidth="1"/>
    <col min="4663" max="4663" width="11.75" style="40" bestFit="1" customWidth="1"/>
    <col min="4664" max="4859" width="7.5" style="40"/>
    <col min="4860" max="4860" width="17.75" style="40" customWidth="1"/>
    <col min="4861" max="4861" width="13.625" style="40" customWidth="1"/>
    <col min="4862" max="4862" width="7.25" style="40" customWidth="1"/>
    <col min="4863" max="4863" width="4.125" style="40" customWidth="1"/>
    <col min="4864" max="4864" width="9" style="40" customWidth="1"/>
    <col min="4865" max="4865" width="12.75" style="40" bestFit="1" customWidth="1"/>
    <col min="4866" max="4866" width="9" style="40" customWidth="1"/>
    <col min="4867" max="4867" width="10.875" style="40" bestFit="1" customWidth="1"/>
    <col min="4868" max="4870" width="9" style="40" customWidth="1"/>
    <col min="4871" max="4871" width="12.75" style="40" bestFit="1" customWidth="1"/>
    <col min="4872" max="4872" width="8.5" style="40" bestFit="1" customWidth="1"/>
    <col min="4873" max="4918" width="0" style="40" hidden="1" customWidth="1"/>
    <col min="4919" max="4919" width="11.75" style="40" bestFit="1" customWidth="1"/>
    <col min="4920" max="5115" width="7.5" style="40"/>
    <col min="5116" max="5116" width="17.75" style="40" customWidth="1"/>
    <col min="5117" max="5117" width="13.625" style="40" customWidth="1"/>
    <col min="5118" max="5118" width="7.25" style="40" customWidth="1"/>
    <col min="5119" max="5119" width="4.125" style="40" customWidth="1"/>
    <col min="5120" max="5120" width="9" style="40" customWidth="1"/>
    <col min="5121" max="5121" width="12.75" style="40" bestFit="1" customWidth="1"/>
    <col min="5122" max="5122" width="9" style="40" customWidth="1"/>
    <col min="5123" max="5123" width="10.875" style="40" bestFit="1" customWidth="1"/>
    <col min="5124" max="5126" width="9" style="40" customWidth="1"/>
    <col min="5127" max="5127" width="12.75" style="40" bestFit="1" customWidth="1"/>
    <col min="5128" max="5128" width="8.5" style="40" bestFit="1" customWidth="1"/>
    <col min="5129" max="5174" width="0" style="40" hidden="1" customWidth="1"/>
    <col min="5175" max="5175" width="11.75" style="40" bestFit="1" customWidth="1"/>
    <col min="5176" max="5371" width="7.5" style="40"/>
    <col min="5372" max="5372" width="17.75" style="40" customWidth="1"/>
    <col min="5373" max="5373" width="13.625" style="40" customWidth="1"/>
    <col min="5374" max="5374" width="7.25" style="40" customWidth="1"/>
    <col min="5375" max="5375" width="4.125" style="40" customWidth="1"/>
    <col min="5376" max="5376" width="9" style="40" customWidth="1"/>
    <col min="5377" max="5377" width="12.75" style="40" bestFit="1" customWidth="1"/>
    <col min="5378" max="5378" width="9" style="40" customWidth="1"/>
    <col min="5379" max="5379" width="10.875" style="40" bestFit="1" customWidth="1"/>
    <col min="5380" max="5382" width="9" style="40" customWidth="1"/>
    <col min="5383" max="5383" width="12.75" style="40" bestFit="1" customWidth="1"/>
    <col min="5384" max="5384" width="8.5" style="40" bestFit="1" customWidth="1"/>
    <col min="5385" max="5430" width="0" style="40" hidden="1" customWidth="1"/>
    <col min="5431" max="5431" width="11.75" style="40" bestFit="1" customWidth="1"/>
    <col min="5432" max="5627" width="7.5" style="40"/>
    <col min="5628" max="5628" width="17.75" style="40" customWidth="1"/>
    <col min="5629" max="5629" width="13.625" style="40" customWidth="1"/>
    <col min="5630" max="5630" width="7.25" style="40" customWidth="1"/>
    <col min="5631" max="5631" width="4.125" style="40" customWidth="1"/>
    <col min="5632" max="5632" width="9" style="40" customWidth="1"/>
    <col min="5633" max="5633" width="12.75" style="40" bestFit="1" customWidth="1"/>
    <col min="5634" max="5634" width="9" style="40" customWidth="1"/>
    <col min="5635" max="5635" width="10.875" style="40" bestFit="1" customWidth="1"/>
    <col min="5636" max="5638" width="9" style="40" customWidth="1"/>
    <col min="5639" max="5639" width="12.75" style="40" bestFit="1" customWidth="1"/>
    <col min="5640" max="5640" width="8.5" style="40" bestFit="1" customWidth="1"/>
    <col min="5641" max="5686" width="0" style="40" hidden="1" customWidth="1"/>
    <col min="5687" max="5687" width="11.75" style="40" bestFit="1" customWidth="1"/>
    <col min="5688" max="5883" width="7.5" style="40"/>
    <col min="5884" max="5884" width="17.75" style="40" customWidth="1"/>
    <col min="5885" max="5885" width="13.625" style="40" customWidth="1"/>
    <col min="5886" max="5886" width="7.25" style="40" customWidth="1"/>
    <col min="5887" max="5887" width="4.125" style="40" customWidth="1"/>
    <col min="5888" max="5888" width="9" style="40" customWidth="1"/>
    <col min="5889" max="5889" width="12.75" style="40" bestFit="1" customWidth="1"/>
    <col min="5890" max="5890" width="9" style="40" customWidth="1"/>
    <col min="5891" max="5891" width="10.875" style="40" bestFit="1" customWidth="1"/>
    <col min="5892" max="5894" width="9" style="40" customWidth="1"/>
    <col min="5895" max="5895" width="12.75" style="40" bestFit="1" customWidth="1"/>
    <col min="5896" max="5896" width="8.5" style="40" bestFit="1" customWidth="1"/>
    <col min="5897" max="5942" width="0" style="40" hidden="1" customWidth="1"/>
    <col min="5943" max="5943" width="11.75" style="40" bestFit="1" customWidth="1"/>
    <col min="5944" max="6139" width="7.5" style="40"/>
    <col min="6140" max="6140" width="17.75" style="40" customWidth="1"/>
    <col min="6141" max="6141" width="13.625" style="40" customWidth="1"/>
    <col min="6142" max="6142" width="7.25" style="40" customWidth="1"/>
    <col min="6143" max="6143" width="4.125" style="40" customWidth="1"/>
    <col min="6144" max="6144" width="9" style="40" customWidth="1"/>
    <col min="6145" max="6145" width="12.75" style="40" bestFit="1" customWidth="1"/>
    <col min="6146" max="6146" width="9" style="40" customWidth="1"/>
    <col min="6147" max="6147" width="10.875" style="40" bestFit="1" customWidth="1"/>
    <col min="6148" max="6150" width="9" style="40" customWidth="1"/>
    <col min="6151" max="6151" width="12.75" style="40" bestFit="1" customWidth="1"/>
    <col min="6152" max="6152" width="8.5" style="40" bestFit="1" customWidth="1"/>
    <col min="6153" max="6198" width="0" style="40" hidden="1" customWidth="1"/>
    <col min="6199" max="6199" width="11.75" style="40" bestFit="1" customWidth="1"/>
    <col min="6200" max="6395" width="7.5" style="40"/>
    <col min="6396" max="6396" width="17.75" style="40" customWidth="1"/>
    <col min="6397" max="6397" width="13.625" style="40" customWidth="1"/>
    <col min="6398" max="6398" width="7.25" style="40" customWidth="1"/>
    <col min="6399" max="6399" width="4.125" style="40" customWidth="1"/>
    <col min="6400" max="6400" width="9" style="40" customWidth="1"/>
    <col min="6401" max="6401" width="12.75" style="40" bestFit="1" customWidth="1"/>
    <col min="6402" max="6402" width="9" style="40" customWidth="1"/>
    <col min="6403" max="6403" width="10.875" style="40" bestFit="1" customWidth="1"/>
    <col min="6404" max="6406" width="9" style="40" customWidth="1"/>
    <col min="6407" max="6407" width="12.75" style="40" bestFit="1" customWidth="1"/>
    <col min="6408" max="6408" width="8.5" style="40" bestFit="1" customWidth="1"/>
    <col min="6409" max="6454" width="0" style="40" hidden="1" customWidth="1"/>
    <col min="6455" max="6455" width="11.75" style="40" bestFit="1" customWidth="1"/>
    <col min="6456" max="6651" width="7.5" style="40"/>
    <col min="6652" max="6652" width="17.75" style="40" customWidth="1"/>
    <col min="6653" max="6653" width="13.625" style="40" customWidth="1"/>
    <col min="6654" max="6654" width="7.25" style="40" customWidth="1"/>
    <col min="6655" max="6655" width="4.125" style="40" customWidth="1"/>
    <col min="6656" max="6656" width="9" style="40" customWidth="1"/>
    <col min="6657" max="6657" width="12.75" style="40" bestFit="1" customWidth="1"/>
    <col min="6658" max="6658" width="9" style="40" customWidth="1"/>
    <col min="6659" max="6659" width="10.875" style="40" bestFit="1" customWidth="1"/>
    <col min="6660" max="6662" width="9" style="40" customWidth="1"/>
    <col min="6663" max="6663" width="12.75" style="40" bestFit="1" customWidth="1"/>
    <col min="6664" max="6664" width="8.5" style="40" bestFit="1" customWidth="1"/>
    <col min="6665" max="6710" width="0" style="40" hidden="1" customWidth="1"/>
    <col min="6711" max="6711" width="11.75" style="40" bestFit="1" customWidth="1"/>
    <col min="6712" max="6907" width="7.5" style="40"/>
    <col min="6908" max="6908" width="17.75" style="40" customWidth="1"/>
    <col min="6909" max="6909" width="13.625" style="40" customWidth="1"/>
    <col min="6910" max="6910" width="7.25" style="40" customWidth="1"/>
    <col min="6911" max="6911" width="4.125" style="40" customWidth="1"/>
    <col min="6912" max="6912" width="9" style="40" customWidth="1"/>
    <col min="6913" max="6913" width="12.75" style="40" bestFit="1" customWidth="1"/>
    <col min="6914" max="6914" width="9" style="40" customWidth="1"/>
    <col min="6915" max="6915" width="10.875" style="40" bestFit="1" customWidth="1"/>
    <col min="6916" max="6918" width="9" style="40" customWidth="1"/>
    <col min="6919" max="6919" width="12.75" style="40" bestFit="1" customWidth="1"/>
    <col min="6920" max="6920" width="8.5" style="40" bestFit="1" customWidth="1"/>
    <col min="6921" max="6966" width="0" style="40" hidden="1" customWidth="1"/>
    <col min="6967" max="6967" width="11.75" style="40" bestFit="1" customWidth="1"/>
    <col min="6968" max="7163" width="7.5" style="40"/>
    <col min="7164" max="7164" width="17.75" style="40" customWidth="1"/>
    <col min="7165" max="7165" width="13.625" style="40" customWidth="1"/>
    <col min="7166" max="7166" width="7.25" style="40" customWidth="1"/>
    <col min="7167" max="7167" width="4.125" style="40" customWidth="1"/>
    <col min="7168" max="7168" width="9" style="40" customWidth="1"/>
    <col min="7169" max="7169" width="12.75" style="40" bestFit="1" customWidth="1"/>
    <col min="7170" max="7170" width="9" style="40" customWidth="1"/>
    <col min="7171" max="7171" width="10.875" style="40" bestFit="1" customWidth="1"/>
    <col min="7172" max="7174" width="9" style="40" customWidth="1"/>
    <col min="7175" max="7175" width="12.75" style="40" bestFit="1" customWidth="1"/>
    <col min="7176" max="7176" width="8.5" style="40" bestFit="1" customWidth="1"/>
    <col min="7177" max="7222" width="0" style="40" hidden="1" customWidth="1"/>
    <col min="7223" max="7223" width="11.75" style="40" bestFit="1" customWidth="1"/>
    <col min="7224" max="7419" width="7.5" style="40"/>
    <col min="7420" max="7420" width="17.75" style="40" customWidth="1"/>
    <col min="7421" max="7421" width="13.625" style="40" customWidth="1"/>
    <col min="7422" max="7422" width="7.25" style="40" customWidth="1"/>
    <col min="7423" max="7423" width="4.125" style="40" customWidth="1"/>
    <col min="7424" max="7424" width="9" style="40" customWidth="1"/>
    <col min="7425" max="7425" width="12.75" style="40" bestFit="1" customWidth="1"/>
    <col min="7426" max="7426" width="9" style="40" customWidth="1"/>
    <col min="7427" max="7427" width="10.875" style="40" bestFit="1" customWidth="1"/>
    <col min="7428" max="7430" width="9" style="40" customWidth="1"/>
    <col min="7431" max="7431" width="12.75" style="40" bestFit="1" customWidth="1"/>
    <col min="7432" max="7432" width="8.5" style="40" bestFit="1" customWidth="1"/>
    <col min="7433" max="7478" width="0" style="40" hidden="1" customWidth="1"/>
    <col min="7479" max="7479" width="11.75" style="40" bestFit="1" customWidth="1"/>
    <col min="7480" max="7675" width="7.5" style="40"/>
    <col min="7676" max="7676" width="17.75" style="40" customWidth="1"/>
    <col min="7677" max="7677" width="13.625" style="40" customWidth="1"/>
    <col min="7678" max="7678" width="7.25" style="40" customWidth="1"/>
    <col min="7679" max="7679" width="4.125" style="40" customWidth="1"/>
    <col min="7680" max="7680" width="9" style="40" customWidth="1"/>
    <col min="7681" max="7681" width="12.75" style="40" bestFit="1" customWidth="1"/>
    <col min="7682" max="7682" width="9" style="40" customWidth="1"/>
    <col min="7683" max="7683" width="10.875" style="40" bestFit="1" customWidth="1"/>
    <col min="7684" max="7686" width="9" style="40" customWidth="1"/>
    <col min="7687" max="7687" width="12.75" style="40" bestFit="1" customWidth="1"/>
    <col min="7688" max="7688" width="8.5" style="40" bestFit="1" customWidth="1"/>
    <col min="7689" max="7734" width="0" style="40" hidden="1" customWidth="1"/>
    <col min="7735" max="7735" width="11.75" style="40" bestFit="1" customWidth="1"/>
    <col min="7736" max="7931" width="7.5" style="40"/>
    <col min="7932" max="7932" width="17.75" style="40" customWidth="1"/>
    <col min="7933" max="7933" width="13.625" style="40" customWidth="1"/>
    <col min="7934" max="7934" width="7.25" style="40" customWidth="1"/>
    <col min="7935" max="7935" width="4.125" style="40" customWidth="1"/>
    <col min="7936" max="7936" width="9" style="40" customWidth="1"/>
    <col min="7937" max="7937" width="12.75" style="40" bestFit="1" customWidth="1"/>
    <col min="7938" max="7938" width="9" style="40" customWidth="1"/>
    <col min="7939" max="7939" width="10.875" style="40" bestFit="1" customWidth="1"/>
    <col min="7940" max="7942" width="9" style="40" customWidth="1"/>
    <col min="7943" max="7943" width="12.75" style="40" bestFit="1" customWidth="1"/>
    <col min="7944" max="7944" width="8.5" style="40" bestFit="1" customWidth="1"/>
    <col min="7945" max="7990" width="0" style="40" hidden="1" customWidth="1"/>
    <col min="7991" max="7991" width="11.75" style="40" bestFit="1" customWidth="1"/>
    <col min="7992" max="8187" width="7.5" style="40"/>
    <col min="8188" max="8188" width="17.75" style="40" customWidth="1"/>
    <col min="8189" max="8189" width="13.625" style="40" customWidth="1"/>
    <col min="8190" max="8190" width="7.25" style="40" customWidth="1"/>
    <col min="8191" max="8191" width="4.125" style="40" customWidth="1"/>
    <col min="8192" max="8192" width="9" style="40" customWidth="1"/>
    <col min="8193" max="8193" width="12.75" style="40" bestFit="1" customWidth="1"/>
    <col min="8194" max="8194" width="9" style="40" customWidth="1"/>
    <col min="8195" max="8195" width="10.875" style="40" bestFit="1" customWidth="1"/>
    <col min="8196" max="8198" width="9" style="40" customWidth="1"/>
    <col min="8199" max="8199" width="12.75" style="40" bestFit="1" customWidth="1"/>
    <col min="8200" max="8200" width="8.5" style="40" bestFit="1" customWidth="1"/>
    <col min="8201" max="8246" width="0" style="40" hidden="1" customWidth="1"/>
    <col min="8247" max="8247" width="11.75" style="40" bestFit="1" customWidth="1"/>
    <col min="8248" max="8443" width="7.5" style="40"/>
    <col min="8444" max="8444" width="17.75" style="40" customWidth="1"/>
    <col min="8445" max="8445" width="13.625" style="40" customWidth="1"/>
    <col min="8446" max="8446" width="7.25" style="40" customWidth="1"/>
    <col min="8447" max="8447" width="4.125" style="40" customWidth="1"/>
    <col min="8448" max="8448" width="9" style="40" customWidth="1"/>
    <col min="8449" max="8449" width="12.75" style="40" bestFit="1" customWidth="1"/>
    <col min="8450" max="8450" width="9" style="40" customWidth="1"/>
    <col min="8451" max="8451" width="10.875" style="40" bestFit="1" customWidth="1"/>
    <col min="8452" max="8454" width="9" style="40" customWidth="1"/>
    <col min="8455" max="8455" width="12.75" style="40" bestFit="1" customWidth="1"/>
    <col min="8456" max="8456" width="8.5" style="40" bestFit="1" customWidth="1"/>
    <col min="8457" max="8502" width="0" style="40" hidden="1" customWidth="1"/>
    <col min="8503" max="8503" width="11.75" style="40" bestFit="1" customWidth="1"/>
    <col min="8504" max="8699" width="7.5" style="40"/>
    <col min="8700" max="8700" width="17.75" style="40" customWidth="1"/>
    <col min="8701" max="8701" width="13.625" style="40" customWidth="1"/>
    <col min="8702" max="8702" width="7.25" style="40" customWidth="1"/>
    <col min="8703" max="8703" width="4.125" style="40" customWidth="1"/>
    <col min="8704" max="8704" width="9" style="40" customWidth="1"/>
    <col min="8705" max="8705" width="12.75" style="40" bestFit="1" customWidth="1"/>
    <col min="8706" max="8706" width="9" style="40" customWidth="1"/>
    <col min="8707" max="8707" width="10.875" style="40" bestFit="1" customWidth="1"/>
    <col min="8708" max="8710" width="9" style="40" customWidth="1"/>
    <col min="8711" max="8711" width="12.75" style="40" bestFit="1" customWidth="1"/>
    <col min="8712" max="8712" width="8.5" style="40" bestFit="1" customWidth="1"/>
    <col min="8713" max="8758" width="0" style="40" hidden="1" customWidth="1"/>
    <col min="8759" max="8759" width="11.75" style="40" bestFit="1" customWidth="1"/>
    <col min="8760" max="8955" width="7.5" style="40"/>
    <col min="8956" max="8956" width="17.75" style="40" customWidth="1"/>
    <col min="8957" max="8957" width="13.625" style="40" customWidth="1"/>
    <col min="8958" max="8958" width="7.25" style="40" customWidth="1"/>
    <col min="8959" max="8959" width="4.125" style="40" customWidth="1"/>
    <col min="8960" max="8960" width="9" style="40" customWidth="1"/>
    <col min="8961" max="8961" width="12.75" style="40" bestFit="1" customWidth="1"/>
    <col min="8962" max="8962" width="9" style="40" customWidth="1"/>
    <col min="8963" max="8963" width="10.875" style="40" bestFit="1" customWidth="1"/>
    <col min="8964" max="8966" width="9" style="40" customWidth="1"/>
    <col min="8967" max="8967" width="12.75" style="40" bestFit="1" customWidth="1"/>
    <col min="8968" max="8968" width="8.5" style="40" bestFit="1" customWidth="1"/>
    <col min="8969" max="9014" width="0" style="40" hidden="1" customWidth="1"/>
    <col min="9015" max="9015" width="11.75" style="40" bestFit="1" customWidth="1"/>
    <col min="9016" max="9211" width="7.5" style="40"/>
    <col min="9212" max="9212" width="17.75" style="40" customWidth="1"/>
    <col min="9213" max="9213" width="13.625" style="40" customWidth="1"/>
    <col min="9214" max="9214" width="7.25" style="40" customWidth="1"/>
    <col min="9215" max="9215" width="4.125" style="40" customWidth="1"/>
    <col min="9216" max="9216" width="9" style="40" customWidth="1"/>
    <col min="9217" max="9217" width="12.75" style="40" bestFit="1" customWidth="1"/>
    <col min="9218" max="9218" width="9" style="40" customWidth="1"/>
    <col min="9219" max="9219" width="10.875" style="40" bestFit="1" customWidth="1"/>
    <col min="9220" max="9222" width="9" style="40" customWidth="1"/>
    <col min="9223" max="9223" width="12.75" style="40" bestFit="1" customWidth="1"/>
    <col min="9224" max="9224" width="8.5" style="40" bestFit="1" customWidth="1"/>
    <col min="9225" max="9270" width="0" style="40" hidden="1" customWidth="1"/>
    <col min="9271" max="9271" width="11.75" style="40" bestFit="1" customWidth="1"/>
    <col min="9272" max="9467" width="7.5" style="40"/>
    <col min="9468" max="9468" width="17.75" style="40" customWidth="1"/>
    <col min="9469" max="9469" width="13.625" style="40" customWidth="1"/>
    <col min="9470" max="9470" width="7.25" style="40" customWidth="1"/>
    <col min="9471" max="9471" width="4.125" style="40" customWidth="1"/>
    <col min="9472" max="9472" width="9" style="40" customWidth="1"/>
    <col min="9473" max="9473" width="12.75" style="40" bestFit="1" customWidth="1"/>
    <col min="9474" max="9474" width="9" style="40" customWidth="1"/>
    <col min="9475" max="9475" width="10.875" style="40" bestFit="1" customWidth="1"/>
    <col min="9476" max="9478" width="9" style="40" customWidth="1"/>
    <col min="9479" max="9479" width="12.75" style="40" bestFit="1" customWidth="1"/>
    <col min="9480" max="9480" width="8.5" style="40" bestFit="1" customWidth="1"/>
    <col min="9481" max="9526" width="0" style="40" hidden="1" customWidth="1"/>
    <col min="9527" max="9527" width="11.75" style="40" bestFit="1" customWidth="1"/>
    <col min="9528" max="9723" width="7.5" style="40"/>
    <col min="9724" max="9724" width="17.75" style="40" customWidth="1"/>
    <col min="9725" max="9725" width="13.625" style="40" customWidth="1"/>
    <col min="9726" max="9726" width="7.25" style="40" customWidth="1"/>
    <col min="9727" max="9727" width="4.125" style="40" customWidth="1"/>
    <col min="9728" max="9728" width="9" style="40" customWidth="1"/>
    <col min="9729" max="9729" width="12.75" style="40" bestFit="1" customWidth="1"/>
    <col min="9730" max="9730" width="9" style="40" customWidth="1"/>
    <col min="9731" max="9731" width="10.875" style="40" bestFit="1" customWidth="1"/>
    <col min="9732" max="9734" width="9" style="40" customWidth="1"/>
    <col min="9735" max="9735" width="12.75" style="40" bestFit="1" customWidth="1"/>
    <col min="9736" max="9736" width="8.5" style="40" bestFit="1" customWidth="1"/>
    <col min="9737" max="9782" width="0" style="40" hidden="1" customWidth="1"/>
    <col min="9783" max="9783" width="11.75" style="40" bestFit="1" customWidth="1"/>
    <col min="9784" max="9979" width="7.5" style="40"/>
    <col min="9980" max="9980" width="17.75" style="40" customWidth="1"/>
    <col min="9981" max="9981" width="13.625" style="40" customWidth="1"/>
    <col min="9982" max="9982" width="7.25" style="40" customWidth="1"/>
    <col min="9983" max="9983" width="4.125" style="40" customWidth="1"/>
    <col min="9984" max="9984" width="9" style="40" customWidth="1"/>
    <col min="9985" max="9985" width="12.75" style="40" bestFit="1" customWidth="1"/>
    <col min="9986" max="9986" width="9" style="40" customWidth="1"/>
    <col min="9987" max="9987" width="10.875" style="40" bestFit="1" customWidth="1"/>
    <col min="9988" max="9990" width="9" style="40" customWidth="1"/>
    <col min="9991" max="9991" width="12.75" style="40" bestFit="1" customWidth="1"/>
    <col min="9992" max="9992" width="8.5" style="40" bestFit="1" customWidth="1"/>
    <col min="9993" max="10038" width="0" style="40" hidden="1" customWidth="1"/>
    <col min="10039" max="10039" width="11.75" style="40" bestFit="1" customWidth="1"/>
    <col min="10040" max="10235" width="7.5" style="40"/>
    <col min="10236" max="10236" width="17.75" style="40" customWidth="1"/>
    <col min="10237" max="10237" width="13.625" style="40" customWidth="1"/>
    <col min="10238" max="10238" width="7.25" style="40" customWidth="1"/>
    <col min="10239" max="10239" width="4.125" style="40" customWidth="1"/>
    <col min="10240" max="10240" width="9" style="40" customWidth="1"/>
    <col min="10241" max="10241" width="12.75" style="40" bestFit="1" customWidth="1"/>
    <col min="10242" max="10242" width="9" style="40" customWidth="1"/>
    <col min="10243" max="10243" width="10.875" style="40" bestFit="1" customWidth="1"/>
    <col min="10244" max="10246" width="9" style="40" customWidth="1"/>
    <col min="10247" max="10247" width="12.75" style="40" bestFit="1" customWidth="1"/>
    <col min="10248" max="10248" width="8.5" style="40" bestFit="1" customWidth="1"/>
    <col min="10249" max="10294" width="0" style="40" hidden="1" customWidth="1"/>
    <col min="10295" max="10295" width="11.75" style="40" bestFit="1" customWidth="1"/>
    <col min="10296" max="10491" width="7.5" style="40"/>
    <col min="10492" max="10492" width="17.75" style="40" customWidth="1"/>
    <col min="10493" max="10493" width="13.625" style="40" customWidth="1"/>
    <col min="10494" max="10494" width="7.25" style="40" customWidth="1"/>
    <col min="10495" max="10495" width="4.125" style="40" customWidth="1"/>
    <col min="10496" max="10496" width="9" style="40" customWidth="1"/>
    <col min="10497" max="10497" width="12.75" style="40" bestFit="1" customWidth="1"/>
    <col min="10498" max="10498" width="9" style="40" customWidth="1"/>
    <col min="10499" max="10499" width="10.875" style="40" bestFit="1" customWidth="1"/>
    <col min="10500" max="10502" width="9" style="40" customWidth="1"/>
    <col min="10503" max="10503" width="12.75" style="40" bestFit="1" customWidth="1"/>
    <col min="10504" max="10504" width="8.5" style="40" bestFit="1" customWidth="1"/>
    <col min="10505" max="10550" width="0" style="40" hidden="1" customWidth="1"/>
    <col min="10551" max="10551" width="11.75" style="40" bestFit="1" customWidth="1"/>
    <col min="10552" max="10747" width="7.5" style="40"/>
    <col min="10748" max="10748" width="17.75" style="40" customWidth="1"/>
    <col min="10749" max="10749" width="13.625" style="40" customWidth="1"/>
    <col min="10750" max="10750" width="7.25" style="40" customWidth="1"/>
    <col min="10751" max="10751" width="4.125" style="40" customWidth="1"/>
    <col min="10752" max="10752" width="9" style="40" customWidth="1"/>
    <col min="10753" max="10753" width="12.75" style="40" bestFit="1" customWidth="1"/>
    <col min="10754" max="10754" width="9" style="40" customWidth="1"/>
    <col min="10755" max="10755" width="10.875" style="40" bestFit="1" customWidth="1"/>
    <col min="10756" max="10758" width="9" style="40" customWidth="1"/>
    <col min="10759" max="10759" width="12.75" style="40" bestFit="1" customWidth="1"/>
    <col min="10760" max="10760" width="8.5" style="40" bestFit="1" customWidth="1"/>
    <col min="10761" max="10806" width="0" style="40" hidden="1" customWidth="1"/>
    <col min="10807" max="10807" width="11.75" style="40" bestFit="1" customWidth="1"/>
    <col min="10808" max="11003" width="7.5" style="40"/>
    <col min="11004" max="11004" width="17.75" style="40" customWidth="1"/>
    <col min="11005" max="11005" width="13.625" style="40" customWidth="1"/>
    <col min="11006" max="11006" width="7.25" style="40" customWidth="1"/>
    <col min="11007" max="11007" width="4.125" style="40" customWidth="1"/>
    <col min="11008" max="11008" width="9" style="40" customWidth="1"/>
    <col min="11009" max="11009" width="12.75" style="40" bestFit="1" customWidth="1"/>
    <col min="11010" max="11010" width="9" style="40" customWidth="1"/>
    <col min="11011" max="11011" width="10.875" style="40" bestFit="1" customWidth="1"/>
    <col min="11012" max="11014" width="9" style="40" customWidth="1"/>
    <col min="11015" max="11015" width="12.75" style="40" bestFit="1" customWidth="1"/>
    <col min="11016" max="11016" width="8.5" style="40" bestFit="1" customWidth="1"/>
    <col min="11017" max="11062" width="0" style="40" hidden="1" customWidth="1"/>
    <col min="11063" max="11063" width="11.75" style="40" bestFit="1" customWidth="1"/>
    <col min="11064" max="11259" width="7.5" style="40"/>
    <col min="11260" max="11260" width="17.75" style="40" customWidth="1"/>
    <col min="11261" max="11261" width="13.625" style="40" customWidth="1"/>
    <col min="11262" max="11262" width="7.25" style="40" customWidth="1"/>
    <col min="11263" max="11263" width="4.125" style="40" customWidth="1"/>
    <col min="11264" max="11264" width="9" style="40" customWidth="1"/>
    <col min="11265" max="11265" width="12.75" style="40" bestFit="1" customWidth="1"/>
    <col min="11266" max="11266" width="9" style="40" customWidth="1"/>
    <col min="11267" max="11267" width="10.875" style="40" bestFit="1" customWidth="1"/>
    <col min="11268" max="11270" width="9" style="40" customWidth="1"/>
    <col min="11271" max="11271" width="12.75" style="40" bestFit="1" customWidth="1"/>
    <col min="11272" max="11272" width="8.5" style="40" bestFit="1" customWidth="1"/>
    <col min="11273" max="11318" width="0" style="40" hidden="1" customWidth="1"/>
    <col min="11319" max="11319" width="11.75" style="40" bestFit="1" customWidth="1"/>
    <col min="11320" max="11515" width="7.5" style="40"/>
    <col min="11516" max="11516" width="17.75" style="40" customWidth="1"/>
    <col min="11517" max="11517" width="13.625" style="40" customWidth="1"/>
    <col min="11518" max="11518" width="7.25" style="40" customWidth="1"/>
    <col min="11519" max="11519" width="4.125" style="40" customWidth="1"/>
    <col min="11520" max="11520" width="9" style="40" customWidth="1"/>
    <col min="11521" max="11521" width="12.75" style="40" bestFit="1" customWidth="1"/>
    <col min="11522" max="11522" width="9" style="40" customWidth="1"/>
    <col min="11523" max="11523" width="10.875" style="40" bestFit="1" customWidth="1"/>
    <col min="11524" max="11526" width="9" style="40" customWidth="1"/>
    <col min="11527" max="11527" width="12.75" style="40" bestFit="1" customWidth="1"/>
    <col min="11528" max="11528" width="8.5" style="40" bestFit="1" customWidth="1"/>
    <col min="11529" max="11574" width="0" style="40" hidden="1" customWidth="1"/>
    <col min="11575" max="11575" width="11.75" style="40" bestFit="1" customWidth="1"/>
    <col min="11576" max="11771" width="7.5" style="40"/>
    <col min="11772" max="11772" width="17.75" style="40" customWidth="1"/>
    <col min="11773" max="11773" width="13.625" style="40" customWidth="1"/>
    <col min="11774" max="11774" width="7.25" style="40" customWidth="1"/>
    <col min="11775" max="11775" width="4.125" style="40" customWidth="1"/>
    <col min="11776" max="11776" width="9" style="40" customWidth="1"/>
    <col min="11777" max="11777" width="12.75" style="40" bestFit="1" customWidth="1"/>
    <col min="11778" max="11778" width="9" style="40" customWidth="1"/>
    <col min="11779" max="11779" width="10.875" style="40" bestFit="1" customWidth="1"/>
    <col min="11780" max="11782" width="9" style="40" customWidth="1"/>
    <col min="11783" max="11783" width="12.75" style="40" bestFit="1" customWidth="1"/>
    <col min="11784" max="11784" width="8.5" style="40" bestFit="1" customWidth="1"/>
    <col min="11785" max="11830" width="0" style="40" hidden="1" customWidth="1"/>
    <col min="11831" max="11831" width="11.75" style="40" bestFit="1" customWidth="1"/>
    <col min="11832" max="12027" width="7.5" style="40"/>
    <col min="12028" max="12028" width="17.75" style="40" customWidth="1"/>
    <col min="12029" max="12029" width="13.625" style="40" customWidth="1"/>
    <col min="12030" max="12030" width="7.25" style="40" customWidth="1"/>
    <col min="12031" max="12031" width="4.125" style="40" customWidth="1"/>
    <col min="12032" max="12032" width="9" style="40" customWidth="1"/>
    <col min="12033" max="12033" width="12.75" style="40" bestFit="1" customWidth="1"/>
    <col min="12034" max="12034" width="9" style="40" customWidth="1"/>
    <col min="12035" max="12035" width="10.875" style="40" bestFit="1" customWidth="1"/>
    <col min="12036" max="12038" width="9" style="40" customWidth="1"/>
    <col min="12039" max="12039" width="12.75" style="40" bestFit="1" customWidth="1"/>
    <col min="12040" max="12040" width="8.5" style="40" bestFit="1" customWidth="1"/>
    <col min="12041" max="12086" width="0" style="40" hidden="1" customWidth="1"/>
    <col min="12087" max="12087" width="11.75" style="40" bestFit="1" customWidth="1"/>
    <col min="12088" max="12283" width="7.5" style="40"/>
    <col min="12284" max="12284" width="17.75" style="40" customWidth="1"/>
    <col min="12285" max="12285" width="13.625" style="40" customWidth="1"/>
    <col min="12286" max="12286" width="7.25" style="40" customWidth="1"/>
    <col min="12287" max="12287" width="4.125" style="40" customWidth="1"/>
    <col min="12288" max="12288" width="9" style="40" customWidth="1"/>
    <col min="12289" max="12289" width="12.75" style="40" bestFit="1" customWidth="1"/>
    <col min="12290" max="12290" width="9" style="40" customWidth="1"/>
    <col min="12291" max="12291" width="10.875" style="40" bestFit="1" customWidth="1"/>
    <col min="12292" max="12294" width="9" style="40" customWidth="1"/>
    <col min="12295" max="12295" width="12.75" style="40" bestFit="1" customWidth="1"/>
    <col min="12296" max="12296" width="8.5" style="40" bestFit="1" customWidth="1"/>
    <col min="12297" max="12342" width="0" style="40" hidden="1" customWidth="1"/>
    <col min="12343" max="12343" width="11.75" style="40" bestFit="1" customWidth="1"/>
    <col min="12344" max="12539" width="7.5" style="40"/>
    <col min="12540" max="12540" width="17.75" style="40" customWidth="1"/>
    <col min="12541" max="12541" width="13.625" style="40" customWidth="1"/>
    <col min="12542" max="12542" width="7.25" style="40" customWidth="1"/>
    <col min="12543" max="12543" width="4.125" style="40" customWidth="1"/>
    <col min="12544" max="12544" width="9" style="40" customWidth="1"/>
    <col min="12545" max="12545" width="12.75" style="40" bestFit="1" customWidth="1"/>
    <col min="12546" max="12546" width="9" style="40" customWidth="1"/>
    <col min="12547" max="12547" width="10.875" style="40" bestFit="1" customWidth="1"/>
    <col min="12548" max="12550" width="9" style="40" customWidth="1"/>
    <col min="12551" max="12551" width="12.75" style="40" bestFit="1" customWidth="1"/>
    <col min="12552" max="12552" width="8.5" style="40" bestFit="1" customWidth="1"/>
    <col min="12553" max="12598" width="0" style="40" hidden="1" customWidth="1"/>
    <col min="12599" max="12599" width="11.75" style="40" bestFit="1" customWidth="1"/>
    <col min="12600" max="12795" width="7.5" style="40"/>
    <col min="12796" max="12796" width="17.75" style="40" customWidth="1"/>
    <col min="12797" max="12797" width="13.625" style="40" customWidth="1"/>
    <col min="12798" max="12798" width="7.25" style="40" customWidth="1"/>
    <col min="12799" max="12799" width="4.125" style="40" customWidth="1"/>
    <col min="12800" max="12800" width="9" style="40" customWidth="1"/>
    <col min="12801" max="12801" width="12.75" style="40" bestFit="1" customWidth="1"/>
    <col min="12802" max="12802" width="9" style="40" customWidth="1"/>
    <col min="12803" max="12803" width="10.875" style="40" bestFit="1" customWidth="1"/>
    <col min="12804" max="12806" width="9" style="40" customWidth="1"/>
    <col min="12807" max="12807" width="12.75" style="40" bestFit="1" customWidth="1"/>
    <col min="12808" max="12808" width="8.5" style="40" bestFit="1" customWidth="1"/>
    <col min="12809" max="12854" width="0" style="40" hidden="1" customWidth="1"/>
    <col min="12855" max="12855" width="11.75" style="40" bestFit="1" customWidth="1"/>
    <col min="12856" max="13051" width="7.5" style="40"/>
    <col min="13052" max="13052" width="17.75" style="40" customWidth="1"/>
    <col min="13053" max="13053" width="13.625" style="40" customWidth="1"/>
    <col min="13054" max="13054" width="7.25" style="40" customWidth="1"/>
    <col min="13055" max="13055" width="4.125" style="40" customWidth="1"/>
    <col min="13056" max="13056" width="9" style="40" customWidth="1"/>
    <col min="13057" max="13057" width="12.75" style="40" bestFit="1" customWidth="1"/>
    <col min="13058" max="13058" width="9" style="40" customWidth="1"/>
    <col min="13059" max="13059" width="10.875" style="40" bestFit="1" customWidth="1"/>
    <col min="13060" max="13062" width="9" style="40" customWidth="1"/>
    <col min="13063" max="13063" width="12.75" style="40" bestFit="1" customWidth="1"/>
    <col min="13064" max="13064" width="8.5" style="40" bestFit="1" customWidth="1"/>
    <col min="13065" max="13110" width="0" style="40" hidden="1" customWidth="1"/>
    <col min="13111" max="13111" width="11.75" style="40" bestFit="1" customWidth="1"/>
    <col min="13112" max="13307" width="7.5" style="40"/>
    <col min="13308" max="13308" width="17.75" style="40" customWidth="1"/>
    <col min="13309" max="13309" width="13.625" style="40" customWidth="1"/>
    <col min="13310" max="13310" width="7.25" style="40" customWidth="1"/>
    <col min="13311" max="13311" width="4.125" style="40" customWidth="1"/>
    <col min="13312" max="13312" width="9" style="40" customWidth="1"/>
    <col min="13313" max="13313" width="12.75" style="40" bestFit="1" customWidth="1"/>
    <col min="13314" max="13314" width="9" style="40" customWidth="1"/>
    <col min="13315" max="13315" width="10.875" style="40" bestFit="1" customWidth="1"/>
    <col min="13316" max="13318" width="9" style="40" customWidth="1"/>
    <col min="13319" max="13319" width="12.75" style="40" bestFit="1" customWidth="1"/>
    <col min="13320" max="13320" width="8.5" style="40" bestFit="1" customWidth="1"/>
    <col min="13321" max="13366" width="0" style="40" hidden="1" customWidth="1"/>
    <col min="13367" max="13367" width="11.75" style="40" bestFit="1" customWidth="1"/>
    <col min="13368" max="13563" width="7.5" style="40"/>
    <col min="13564" max="13564" width="17.75" style="40" customWidth="1"/>
    <col min="13565" max="13565" width="13.625" style="40" customWidth="1"/>
    <col min="13566" max="13566" width="7.25" style="40" customWidth="1"/>
    <col min="13567" max="13567" width="4.125" style="40" customWidth="1"/>
    <col min="13568" max="13568" width="9" style="40" customWidth="1"/>
    <col min="13569" max="13569" width="12.75" style="40" bestFit="1" customWidth="1"/>
    <col min="13570" max="13570" width="9" style="40" customWidth="1"/>
    <col min="13571" max="13571" width="10.875" style="40" bestFit="1" customWidth="1"/>
    <col min="13572" max="13574" width="9" style="40" customWidth="1"/>
    <col min="13575" max="13575" width="12.75" style="40" bestFit="1" customWidth="1"/>
    <col min="13576" max="13576" width="8.5" style="40" bestFit="1" customWidth="1"/>
    <col min="13577" max="13622" width="0" style="40" hidden="1" customWidth="1"/>
    <col min="13623" max="13623" width="11.75" style="40" bestFit="1" customWidth="1"/>
    <col min="13624" max="13819" width="7.5" style="40"/>
    <col min="13820" max="13820" width="17.75" style="40" customWidth="1"/>
    <col min="13821" max="13821" width="13.625" style="40" customWidth="1"/>
    <col min="13822" max="13822" width="7.25" style="40" customWidth="1"/>
    <col min="13823" max="13823" width="4.125" style="40" customWidth="1"/>
    <col min="13824" max="13824" width="9" style="40" customWidth="1"/>
    <col min="13825" max="13825" width="12.75" style="40" bestFit="1" customWidth="1"/>
    <col min="13826" max="13826" width="9" style="40" customWidth="1"/>
    <col min="13827" max="13827" width="10.875" style="40" bestFit="1" customWidth="1"/>
    <col min="13828" max="13830" width="9" style="40" customWidth="1"/>
    <col min="13831" max="13831" width="12.75" style="40" bestFit="1" customWidth="1"/>
    <col min="13832" max="13832" width="8.5" style="40" bestFit="1" customWidth="1"/>
    <col min="13833" max="13878" width="0" style="40" hidden="1" customWidth="1"/>
    <col min="13879" max="13879" width="11.75" style="40" bestFit="1" customWidth="1"/>
    <col min="13880" max="14075" width="7.5" style="40"/>
    <col min="14076" max="14076" width="17.75" style="40" customWidth="1"/>
    <col min="14077" max="14077" width="13.625" style="40" customWidth="1"/>
    <col min="14078" max="14078" width="7.25" style="40" customWidth="1"/>
    <col min="14079" max="14079" width="4.125" style="40" customWidth="1"/>
    <col min="14080" max="14080" width="9" style="40" customWidth="1"/>
    <col min="14081" max="14081" width="12.75" style="40" bestFit="1" customWidth="1"/>
    <col min="14082" max="14082" width="9" style="40" customWidth="1"/>
    <col min="14083" max="14083" width="10.875" style="40" bestFit="1" customWidth="1"/>
    <col min="14084" max="14086" width="9" style="40" customWidth="1"/>
    <col min="14087" max="14087" width="12.75" style="40" bestFit="1" customWidth="1"/>
    <col min="14088" max="14088" width="8.5" style="40" bestFit="1" customWidth="1"/>
    <col min="14089" max="14134" width="0" style="40" hidden="1" customWidth="1"/>
    <col min="14135" max="14135" width="11.75" style="40" bestFit="1" customWidth="1"/>
    <col min="14136" max="14331" width="7.5" style="40"/>
    <col min="14332" max="14332" width="17.75" style="40" customWidth="1"/>
    <col min="14333" max="14333" width="13.625" style="40" customWidth="1"/>
    <col min="14334" max="14334" width="7.25" style="40" customWidth="1"/>
    <col min="14335" max="14335" width="4.125" style="40" customWidth="1"/>
    <col min="14336" max="14336" width="9" style="40" customWidth="1"/>
    <col min="14337" max="14337" width="12.75" style="40" bestFit="1" customWidth="1"/>
    <col min="14338" max="14338" width="9" style="40" customWidth="1"/>
    <col min="14339" max="14339" width="10.875" style="40" bestFit="1" customWidth="1"/>
    <col min="14340" max="14342" width="9" style="40" customWidth="1"/>
    <col min="14343" max="14343" width="12.75" style="40" bestFit="1" customWidth="1"/>
    <col min="14344" max="14344" width="8.5" style="40" bestFit="1" customWidth="1"/>
    <col min="14345" max="14390" width="0" style="40" hidden="1" customWidth="1"/>
    <col min="14391" max="14391" width="11.75" style="40" bestFit="1" customWidth="1"/>
    <col min="14392" max="14587" width="7.5" style="40"/>
    <col min="14588" max="14588" width="17.75" style="40" customWidth="1"/>
    <col min="14589" max="14589" width="13.625" style="40" customWidth="1"/>
    <col min="14590" max="14590" width="7.25" style="40" customWidth="1"/>
    <col min="14591" max="14591" width="4.125" style="40" customWidth="1"/>
    <col min="14592" max="14592" width="9" style="40" customWidth="1"/>
    <col min="14593" max="14593" width="12.75" style="40" bestFit="1" customWidth="1"/>
    <col min="14594" max="14594" width="9" style="40" customWidth="1"/>
    <col min="14595" max="14595" width="10.875" style="40" bestFit="1" customWidth="1"/>
    <col min="14596" max="14598" width="9" style="40" customWidth="1"/>
    <col min="14599" max="14599" width="12.75" style="40" bestFit="1" customWidth="1"/>
    <col min="14600" max="14600" width="8.5" style="40" bestFit="1" customWidth="1"/>
    <col min="14601" max="14646" width="0" style="40" hidden="1" customWidth="1"/>
    <col min="14647" max="14647" width="11.75" style="40" bestFit="1" customWidth="1"/>
    <col min="14648" max="14843" width="7.5" style="40"/>
    <col min="14844" max="14844" width="17.75" style="40" customWidth="1"/>
    <col min="14845" max="14845" width="13.625" style="40" customWidth="1"/>
    <col min="14846" max="14846" width="7.25" style="40" customWidth="1"/>
    <col min="14847" max="14847" width="4.125" style="40" customWidth="1"/>
    <col min="14848" max="14848" width="9" style="40" customWidth="1"/>
    <col min="14849" max="14849" width="12.75" style="40" bestFit="1" customWidth="1"/>
    <col min="14850" max="14850" width="9" style="40" customWidth="1"/>
    <col min="14851" max="14851" width="10.875" style="40" bestFit="1" customWidth="1"/>
    <col min="14852" max="14854" width="9" style="40" customWidth="1"/>
    <col min="14855" max="14855" width="12.75" style="40" bestFit="1" customWidth="1"/>
    <col min="14856" max="14856" width="8.5" style="40" bestFit="1" customWidth="1"/>
    <col min="14857" max="14902" width="0" style="40" hidden="1" customWidth="1"/>
    <col min="14903" max="14903" width="11.75" style="40" bestFit="1" customWidth="1"/>
    <col min="14904" max="15099" width="7.5" style="40"/>
    <col min="15100" max="15100" width="17.75" style="40" customWidth="1"/>
    <col min="15101" max="15101" width="13.625" style="40" customWidth="1"/>
    <col min="15102" max="15102" width="7.25" style="40" customWidth="1"/>
    <col min="15103" max="15103" width="4.125" style="40" customWidth="1"/>
    <col min="15104" max="15104" width="9" style="40" customWidth="1"/>
    <col min="15105" max="15105" width="12.75" style="40" bestFit="1" customWidth="1"/>
    <col min="15106" max="15106" width="9" style="40" customWidth="1"/>
    <col min="15107" max="15107" width="10.875" style="40" bestFit="1" customWidth="1"/>
    <col min="15108" max="15110" width="9" style="40" customWidth="1"/>
    <col min="15111" max="15111" width="12.75" style="40" bestFit="1" customWidth="1"/>
    <col min="15112" max="15112" width="8.5" style="40" bestFit="1" customWidth="1"/>
    <col min="15113" max="15158" width="0" style="40" hidden="1" customWidth="1"/>
    <col min="15159" max="15159" width="11.75" style="40" bestFit="1" customWidth="1"/>
    <col min="15160" max="15355" width="7.5" style="40"/>
    <col min="15356" max="15356" width="17.75" style="40" customWidth="1"/>
    <col min="15357" max="15357" width="13.625" style="40" customWidth="1"/>
    <col min="15358" max="15358" width="7.25" style="40" customWidth="1"/>
    <col min="15359" max="15359" width="4.125" style="40" customWidth="1"/>
    <col min="15360" max="15360" width="9" style="40" customWidth="1"/>
    <col min="15361" max="15361" width="12.75" style="40" bestFit="1" customWidth="1"/>
    <col min="15362" max="15362" width="9" style="40" customWidth="1"/>
    <col min="15363" max="15363" width="10.875" style="40" bestFit="1" customWidth="1"/>
    <col min="15364" max="15366" width="9" style="40" customWidth="1"/>
    <col min="15367" max="15367" width="12.75" style="40" bestFit="1" customWidth="1"/>
    <col min="15368" max="15368" width="8.5" style="40" bestFit="1" customWidth="1"/>
    <col min="15369" max="15414" width="0" style="40" hidden="1" customWidth="1"/>
    <col min="15415" max="15415" width="11.75" style="40" bestFit="1" customWidth="1"/>
    <col min="15416" max="15611" width="7.5" style="40"/>
    <col min="15612" max="15612" width="17.75" style="40" customWidth="1"/>
    <col min="15613" max="15613" width="13.625" style="40" customWidth="1"/>
    <col min="15614" max="15614" width="7.25" style="40" customWidth="1"/>
    <col min="15615" max="15615" width="4.125" style="40" customWidth="1"/>
    <col min="15616" max="15616" width="9" style="40" customWidth="1"/>
    <col min="15617" max="15617" width="12.75" style="40" bestFit="1" customWidth="1"/>
    <col min="15618" max="15618" width="9" style="40" customWidth="1"/>
    <col min="15619" max="15619" width="10.875" style="40" bestFit="1" customWidth="1"/>
    <col min="15620" max="15622" width="9" style="40" customWidth="1"/>
    <col min="15623" max="15623" width="12.75" style="40" bestFit="1" customWidth="1"/>
    <col min="15624" max="15624" width="8.5" style="40" bestFit="1" customWidth="1"/>
    <col min="15625" max="15670" width="0" style="40" hidden="1" customWidth="1"/>
    <col min="15671" max="15671" width="11.75" style="40" bestFit="1" customWidth="1"/>
    <col min="15672" max="15867" width="7.5" style="40"/>
    <col min="15868" max="15868" width="17.75" style="40" customWidth="1"/>
    <col min="15869" max="15869" width="13.625" style="40" customWidth="1"/>
    <col min="15870" max="15870" width="7.25" style="40" customWidth="1"/>
    <col min="15871" max="15871" width="4.125" style="40" customWidth="1"/>
    <col min="15872" max="15872" width="9" style="40" customWidth="1"/>
    <col min="15873" max="15873" width="12.75" style="40" bestFit="1" customWidth="1"/>
    <col min="15874" max="15874" width="9" style="40" customWidth="1"/>
    <col min="15875" max="15875" width="10.875" style="40" bestFit="1" customWidth="1"/>
    <col min="15876" max="15878" width="9" style="40" customWidth="1"/>
    <col min="15879" max="15879" width="12.75" style="40" bestFit="1" customWidth="1"/>
    <col min="15880" max="15880" width="8.5" style="40" bestFit="1" customWidth="1"/>
    <col min="15881" max="15926" width="0" style="40" hidden="1" customWidth="1"/>
    <col min="15927" max="15927" width="11.75" style="40" bestFit="1" customWidth="1"/>
    <col min="15928" max="16123" width="7.5" style="40"/>
    <col min="16124" max="16124" width="17.75" style="40" customWidth="1"/>
    <col min="16125" max="16125" width="13.625" style="40" customWidth="1"/>
    <col min="16126" max="16126" width="7.25" style="40" customWidth="1"/>
    <col min="16127" max="16127" width="4.125" style="40" customWidth="1"/>
    <col min="16128" max="16128" width="9" style="40" customWidth="1"/>
    <col min="16129" max="16129" width="12.75" style="40" bestFit="1" customWidth="1"/>
    <col min="16130" max="16130" width="9" style="40" customWidth="1"/>
    <col min="16131" max="16131" width="10.875" style="40" bestFit="1" customWidth="1"/>
    <col min="16132" max="16134" width="9" style="40" customWidth="1"/>
    <col min="16135" max="16135" width="12.75" style="40" bestFit="1" customWidth="1"/>
    <col min="16136" max="16136" width="8.5" style="40" bestFit="1" customWidth="1"/>
    <col min="16137" max="16182" width="0" style="40" hidden="1" customWidth="1"/>
    <col min="16183" max="16183" width="11.75" style="40" bestFit="1" customWidth="1"/>
    <col min="16184" max="16384" width="7.5" style="40"/>
  </cols>
  <sheetData>
    <row r="1" spans="1:55" s="31" customFormat="1" ht="31.5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55" s="64" customFormat="1" ht="20.100000000000001" customHeight="1">
      <c r="A2" s="104" t="s">
        <v>19</v>
      </c>
      <c r="B2" s="104" t="s">
        <v>20</v>
      </c>
      <c r="C2" s="104" t="s">
        <v>21</v>
      </c>
      <c r="D2" s="104" t="s">
        <v>22</v>
      </c>
      <c r="E2" s="104" t="s">
        <v>6</v>
      </c>
      <c r="F2" s="104"/>
      <c r="G2" s="104" t="s">
        <v>23</v>
      </c>
      <c r="H2" s="104"/>
      <c r="I2" s="104" t="s">
        <v>24</v>
      </c>
      <c r="J2" s="104"/>
      <c r="K2" s="104" t="s">
        <v>25</v>
      </c>
      <c r="L2" s="104"/>
      <c r="M2" s="104" t="s">
        <v>26</v>
      </c>
    </row>
    <row r="3" spans="1:55" s="64" customFormat="1" ht="20.100000000000001" customHeight="1">
      <c r="A3" s="104"/>
      <c r="B3" s="104"/>
      <c r="C3" s="104"/>
      <c r="D3" s="104"/>
      <c r="E3" s="65" t="s">
        <v>27</v>
      </c>
      <c r="F3" s="65" t="s">
        <v>28</v>
      </c>
      <c r="G3" s="65" t="s">
        <v>29</v>
      </c>
      <c r="H3" s="65" t="s">
        <v>28</v>
      </c>
      <c r="I3" s="65" t="s">
        <v>29</v>
      </c>
      <c r="J3" s="65" t="s">
        <v>30</v>
      </c>
      <c r="K3" s="65" t="s">
        <v>29</v>
      </c>
      <c r="L3" s="65" t="s">
        <v>28</v>
      </c>
      <c r="M3" s="104"/>
    </row>
    <row r="4" spans="1:55" ht="20.100000000000001" customHeight="1">
      <c r="A4" s="66" t="s">
        <v>136</v>
      </c>
      <c r="B4" s="67"/>
      <c r="C4" s="68"/>
      <c r="D4" s="69"/>
      <c r="E4" s="70"/>
      <c r="F4" s="70"/>
      <c r="G4" s="70"/>
      <c r="H4" s="70"/>
      <c r="I4" s="70"/>
      <c r="J4" s="70"/>
      <c r="K4" s="70"/>
      <c r="L4" s="70"/>
      <c r="M4" s="71"/>
    </row>
    <row r="5" spans="1:55" ht="20.100000000000001" customHeight="1">
      <c r="A5" s="72" t="s">
        <v>35</v>
      </c>
      <c r="B5" s="73"/>
      <c r="C5" s="74">
        <v>1</v>
      </c>
      <c r="D5" s="75" t="s">
        <v>36</v>
      </c>
      <c r="E5" s="76">
        <f>F54</f>
        <v>0</v>
      </c>
      <c r="F5" s="29">
        <f>TRUNC(C5*E5,1)</f>
        <v>0</v>
      </c>
      <c r="G5" s="76">
        <f>H54</f>
        <v>0</v>
      </c>
      <c r="H5" s="29">
        <f>TRUNC(C5*G5,1)</f>
        <v>0</v>
      </c>
      <c r="I5" s="76">
        <f>J54</f>
        <v>0</v>
      </c>
      <c r="J5" s="29">
        <f t="shared" ref="J5:J8" si="0">TRUNC(C5*I5,1)</f>
        <v>0</v>
      </c>
      <c r="K5" s="76">
        <f t="shared" ref="K5:L9" si="1">E5+G5+I5</f>
        <v>0</v>
      </c>
      <c r="L5" s="76">
        <f t="shared" si="1"/>
        <v>0</v>
      </c>
      <c r="M5" s="77"/>
    </row>
    <row r="6" spans="1:55" ht="20.100000000000001" customHeight="1">
      <c r="A6" s="72" t="s">
        <v>33</v>
      </c>
      <c r="B6" s="78"/>
      <c r="C6" s="79">
        <v>1</v>
      </c>
      <c r="D6" s="75" t="s">
        <v>37</v>
      </c>
      <c r="E6" s="80">
        <f>F64</f>
        <v>0</v>
      </c>
      <c r="F6" s="29">
        <f>TRUNC(C6*E6,1)</f>
        <v>0</v>
      </c>
      <c r="G6" s="80">
        <f>H64</f>
        <v>0</v>
      </c>
      <c r="H6" s="29">
        <f>TRUNC(C6*G6,1)</f>
        <v>0</v>
      </c>
      <c r="I6" s="80">
        <f>J64</f>
        <v>0</v>
      </c>
      <c r="J6" s="29">
        <f t="shared" si="0"/>
        <v>0</v>
      </c>
      <c r="K6" s="76">
        <f t="shared" si="1"/>
        <v>0</v>
      </c>
      <c r="L6" s="76">
        <f t="shared" si="1"/>
        <v>0</v>
      </c>
      <c r="M6" s="77"/>
    </row>
    <row r="7" spans="1:55" ht="20.100000000000001" customHeight="1">
      <c r="A7" s="72" t="s">
        <v>34</v>
      </c>
      <c r="B7" s="78"/>
      <c r="C7" s="79">
        <v>1</v>
      </c>
      <c r="D7" s="75" t="s">
        <v>38</v>
      </c>
      <c r="E7" s="80">
        <f>F73</f>
        <v>0</v>
      </c>
      <c r="F7" s="29">
        <f>TRUNC(C7*E7,1)</f>
        <v>0</v>
      </c>
      <c r="G7" s="80">
        <f>H73</f>
        <v>0</v>
      </c>
      <c r="H7" s="29">
        <f>TRUNC(C7*G7,1)</f>
        <v>0</v>
      </c>
      <c r="I7" s="80">
        <f>J73</f>
        <v>0</v>
      </c>
      <c r="J7" s="29">
        <f t="shared" si="0"/>
        <v>0</v>
      </c>
      <c r="K7" s="76">
        <f t="shared" si="1"/>
        <v>0</v>
      </c>
      <c r="L7" s="76">
        <f t="shared" si="1"/>
        <v>0</v>
      </c>
      <c r="M7" s="77"/>
    </row>
    <row r="8" spans="1:55" ht="20.100000000000001" customHeight="1">
      <c r="A8" s="72" t="s">
        <v>70</v>
      </c>
      <c r="B8" s="73"/>
      <c r="C8" s="74">
        <v>1</v>
      </c>
      <c r="D8" s="75" t="s">
        <v>37</v>
      </c>
      <c r="E8" s="76">
        <f>F79</f>
        <v>0</v>
      </c>
      <c r="F8" s="29">
        <f>TRUNC(C8*E8,1)</f>
        <v>0</v>
      </c>
      <c r="G8" s="76">
        <f>H79</f>
        <v>0</v>
      </c>
      <c r="H8" s="29">
        <f>TRUNC(C8*G8,1)</f>
        <v>0</v>
      </c>
      <c r="I8" s="76">
        <f>J79</f>
        <v>0</v>
      </c>
      <c r="J8" s="29">
        <f t="shared" si="0"/>
        <v>0</v>
      </c>
      <c r="K8" s="76">
        <f t="shared" si="1"/>
        <v>0</v>
      </c>
      <c r="L8" s="76">
        <f t="shared" si="1"/>
        <v>0</v>
      </c>
      <c r="M8" s="77"/>
    </row>
    <row r="9" spans="1:55" s="87" customFormat="1" ht="20.100000000000001" customHeight="1">
      <c r="A9" s="81" t="s">
        <v>40</v>
      </c>
      <c r="B9" s="82"/>
      <c r="C9" s="83"/>
      <c r="D9" s="84"/>
      <c r="E9" s="85"/>
      <c r="F9" s="85">
        <f>SUM(F5:F8)</f>
        <v>0</v>
      </c>
      <c r="G9" s="85"/>
      <c r="H9" s="85">
        <f>SUM(H5:H8)</f>
        <v>0</v>
      </c>
      <c r="I9" s="85"/>
      <c r="J9" s="85">
        <f>SUM(J5:J8)</f>
        <v>0</v>
      </c>
      <c r="K9" s="85"/>
      <c r="L9" s="85">
        <f t="shared" si="1"/>
        <v>0</v>
      </c>
      <c r="M9" s="86"/>
      <c r="BC9" s="88"/>
    </row>
    <row r="10" spans="1:55" ht="20.100000000000001" customHeight="1">
      <c r="A10" s="72" t="s">
        <v>135</v>
      </c>
      <c r="B10" s="73"/>
      <c r="C10" s="74">
        <v>1</v>
      </c>
      <c r="D10" s="75" t="s">
        <v>36</v>
      </c>
      <c r="E10" s="76">
        <f>F87</f>
        <v>0</v>
      </c>
      <c r="F10" s="29">
        <f>TRUNC(C10*E10,1)</f>
        <v>0</v>
      </c>
      <c r="G10" s="76">
        <f>H87</f>
        <v>0</v>
      </c>
      <c r="H10" s="29"/>
      <c r="I10" s="76">
        <f>J87</f>
        <v>0</v>
      </c>
      <c r="J10" s="29">
        <f>TRUNC(C10*I10,1)</f>
        <v>0</v>
      </c>
      <c r="K10" s="76">
        <f>E10+G10+I10</f>
        <v>0</v>
      </c>
      <c r="L10" s="76">
        <f>F10+H10+J10</f>
        <v>0</v>
      </c>
      <c r="M10" s="77"/>
    </row>
    <row r="11" spans="1:55" ht="20.100000000000001" customHeight="1">
      <c r="A11" s="72"/>
      <c r="B11" s="73"/>
      <c r="C11" s="74"/>
      <c r="D11" s="75"/>
      <c r="E11" s="76"/>
      <c r="F11" s="29"/>
      <c r="G11" s="76"/>
      <c r="H11" s="29"/>
      <c r="I11" s="76"/>
      <c r="J11" s="29"/>
      <c r="K11" s="76"/>
      <c r="L11" s="76"/>
      <c r="M11" s="77"/>
    </row>
    <row r="12" spans="1:55" ht="20.100000000000001" customHeight="1">
      <c r="A12" s="72"/>
      <c r="B12" s="73"/>
      <c r="C12" s="74"/>
      <c r="D12" s="75"/>
      <c r="E12" s="76"/>
      <c r="F12" s="29"/>
      <c r="G12" s="76"/>
      <c r="H12" s="29"/>
      <c r="I12" s="76"/>
      <c r="J12" s="29"/>
      <c r="K12" s="76"/>
      <c r="L12" s="76"/>
      <c r="M12" s="77"/>
    </row>
    <row r="13" spans="1:55" ht="20.100000000000001" customHeight="1">
      <c r="A13" s="72"/>
      <c r="B13" s="73"/>
      <c r="C13" s="74"/>
      <c r="D13" s="75"/>
      <c r="E13" s="76"/>
      <c r="F13" s="29"/>
      <c r="G13" s="76"/>
      <c r="H13" s="29"/>
      <c r="I13" s="76"/>
      <c r="J13" s="29"/>
      <c r="K13" s="76"/>
      <c r="L13" s="76"/>
      <c r="M13" s="77"/>
    </row>
    <row r="14" spans="1:55" ht="20.100000000000001" customHeight="1">
      <c r="A14" s="72"/>
      <c r="B14" s="73"/>
      <c r="C14" s="74"/>
      <c r="D14" s="75"/>
      <c r="E14" s="76"/>
      <c r="F14" s="29"/>
      <c r="G14" s="76"/>
      <c r="H14" s="29"/>
      <c r="I14" s="76"/>
      <c r="J14" s="29"/>
      <c r="K14" s="76"/>
      <c r="L14" s="76"/>
      <c r="M14" s="77"/>
    </row>
    <row r="15" spans="1:55" ht="20.100000000000001" customHeight="1">
      <c r="A15" s="72"/>
      <c r="B15" s="73"/>
      <c r="C15" s="74"/>
      <c r="D15" s="75"/>
      <c r="E15" s="76"/>
      <c r="F15" s="29"/>
      <c r="G15" s="76"/>
      <c r="H15" s="29"/>
      <c r="I15" s="76"/>
      <c r="J15" s="29"/>
      <c r="K15" s="76"/>
      <c r="L15" s="76"/>
      <c r="M15" s="77"/>
    </row>
    <row r="16" spans="1:55" ht="20.100000000000001" customHeight="1">
      <c r="A16" s="72"/>
      <c r="B16" s="73"/>
      <c r="C16" s="74"/>
      <c r="D16" s="75"/>
      <c r="E16" s="76"/>
      <c r="F16" s="29"/>
      <c r="G16" s="76"/>
      <c r="H16" s="29"/>
      <c r="I16" s="76"/>
      <c r="J16" s="29"/>
      <c r="K16" s="76"/>
      <c r="L16" s="76"/>
      <c r="M16" s="77"/>
    </row>
    <row r="17" spans="1:55" ht="20.100000000000001" customHeight="1">
      <c r="A17" s="72"/>
      <c r="B17" s="73"/>
      <c r="C17" s="74"/>
      <c r="D17" s="75"/>
      <c r="E17" s="76"/>
      <c r="F17" s="29"/>
      <c r="G17" s="76"/>
      <c r="H17" s="29"/>
      <c r="I17" s="76"/>
      <c r="J17" s="29"/>
      <c r="K17" s="76"/>
      <c r="L17" s="76"/>
      <c r="M17" s="77"/>
    </row>
    <row r="18" spans="1:55" ht="20.100000000000001" customHeight="1">
      <c r="A18" s="72"/>
      <c r="B18" s="73"/>
      <c r="C18" s="74"/>
      <c r="D18" s="75"/>
      <c r="E18" s="76"/>
      <c r="F18" s="29"/>
      <c r="G18" s="76"/>
      <c r="H18" s="29"/>
      <c r="I18" s="76"/>
      <c r="J18" s="29"/>
      <c r="K18" s="76"/>
      <c r="L18" s="76"/>
      <c r="M18" s="77"/>
    </row>
    <row r="19" spans="1:55" ht="20.100000000000001" customHeight="1">
      <c r="A19" s="72"/>
      <c r="B19" s="73"/>
      <c r="C19" s="74"/>
      <c r="D19" s="75"/>
      <c r="E19" s="76"/>
      <c r="F19" s="29"/>
      <c r="G19" s="76"/>
      <c r="H19" s="29"/>
      <c r="I19" s="76"/>
      <c r="J19" s="29"/>
      <c r="K19" s="76"/>
      <c r="L19" s="76"/>
      <c r="M19" s="77"/>
    </row>
    <row r="20" spans="1:55" ht="20.100000000000001" customHeight="1">
      <c r="A20" s="72"/>
      <c r="B20" s="73"/>
      <c r="C20" s="74"/>
      <c r="D20" s="75"/>
      <c r="E20" s="76"/>
      <c r="F20" s="29"/>
      <c r="G20" s="76"/>
      <c r="H20" s="29"/>
      <c r="I20" s="76"/>
      <c r="J20" s="29"/>
      <c r="K20" s="76"/>
      <c r="L20" s="76"/>
      <c r="M20" s="77"/>
    </row>
    <row r="21" spans="1:55" ht="20.100000000000001" customHeight="1">
      <c r="A21" s="72"/>
      <c r="B21" s="73"/>
      <c r="C21" s="74"/>
      <c r="D21" s="75"/>
      <c r="E21" s="76"/>
      <c r="F21" s="29"/>
      <c r="G21" s="76"/>
      <c r="H21" s="29"/>
      <c r="I21" s="76"/>
      <c r="J21" s="29"/>
      <c r="K21" s="76"/>
      <c r="L21" s="76"/>
      <c r="M21" s="77"/>
    </row>
    <row r="22" spans="1:55" ht="20.100000000000001" customHeight="1">
      <c r="A22" s="72"/>
      <c r="B22" s="73"/>
      <c r="C22" s="74"/>
      <c r="D22" s="75"/>
      <c r="E22" s="76"/>
      <c r="F22" s="29"/>
      <c r="G22" s="76"/>
      <c r="H22" s="29"/>
      <c r="I22" s="76"/>
      <c r="J22" s="29"/>
      <c r="K22" s="76"/>
      <c r="L22" s="76"/>
      <c r="M22" s="77"/>
    </row>
    <row r="23" spans="1:55" ht="20.100000000000001" customHeight="1">
      <c r="A23" s="72"/>
      <c r="B23" s="73"/>
      <c r="C23" s="74"/>
      <c r="D23" s="75"/>
      <c r="E23" s="76"/>
      <c r="F23" s="29"/>
      <c r="G23" s="76"/>
      <c r="H23" s="29"/>
      <c r="I23" s="76"/>
      <c r="J23" s="29"/>
      <c r="K23" s="76"/>
      <c r="L23" s="76"/>
      <c r="M23" s="77"/>
    </row>
    <row r="24" spans="1:55" ht="20.100000000000001" customHeight="1">
      <c r="A24" s="72"/>
      <c r="B24" s="73"/>
      <c r="C24" s="74"/>
      <c r="D24" s="75"/>
      <c r="E24" s="76"/>
      <c r="F24" s="29"/>
      <c r="G24" s="76"/>
      <c r="H24" s="29"/>
      <c r="I24" s="76"/>
      <c r="J24" s="29"/>
      <c r="K24" s="76"/>
      <c r="L24" s="76"/>
      <c r="M24" s="77"/>
    </row>
    <row r="25" spans="1:55" ht="20.100000000000001" customHeight="1">
      <c r="A25" s="72"/>
      <c r="B25" s="73"/>
      <c r="C25" s="74"/>
      <c r="D25" s="75"/>
      <c r="E25" s="76"/>
      <c r="F25" s="29"/>
      <c r="G25" s="76"/>
      <c r="H25" s="29"/>
      <c r="I25" s="76"/>
      <c r="J25" s="29"/>
      <c r="K25" s="76"/>
      <c r="L25" s="76"/>
      <c r="M25" s="77"/>
    </row>
    <row r="26" spans="1:55" ht="20.100000000000001" customHeight="1">
      <c r="A26" s="72"/>
      <c r="B26" s="73"/>
      <c r="C26" s="74"/>
      <c r="D26" s="75"/>
      <c r="E26" s="76"/>
      <c r="F26" s="29"/>
      <c r="G26" s="76"/>
      <c r="H26" s="29"/>
      <c r="I26" s="76"/>
      <c r="J26" s="29"/>
      <c r="K26" s="76"/>
      <c r="L26" s="76"/>
      <c r="M26" s="77"/>
    </row>
    <row r="27" spans="1:55" ht="20.100000000000001" customHeight="1">
      <c r="A27" s="72"/>
      <c r="B27" s="73"/>
      <c r="C27" s="74"/>
      <c r="D27" s="75"/>
      <c r="E27" s="76"/>
      <c r="F27" s="29"/>
      <c r="G27" s="76"/>
      <c r="H27" s="29"/>
      <c r="I27" s="76"/>
      <c r="J27" s="29"/>
      <c r="K27" s="76"/>
      <c r="L27" s="76"/>
      <c r="M27" s="77"/>
    </row>
    <row r="28" spans="1:55" ht="20.100000000000001" customHeight="1">
      <c r="A28" s="72"/>
      <c r="B28" s="73"/>
      <c r="C28" s="74"/>
      <c r="D28" s="75"/>
      <c r="E28" s="76"/>
      <c r="F28" s="29"/>
      <c r="G28" s="76"/>
      <c r="H28" s="29"/>
      <c r="I28" s="76"/>
      <c r="J28" s="29"/>
      <c r="K28" s="76"/>
      <c r="L28" s="76"/>
      <c r="M28" s="77"/>
    </row>
    <row r="29" spans="1:55" ht="20.100000000000001" customHeight="1">
      <c r="A29" s="72"/>
      <c r="B29" s="73"/>
      <c r="C29" s="74"/>
      <c r="D29" s="75"/>
      <c r="E29" s="76"/>
      <c r="F29" s="29"/>
      <c r="G29" s="76"/>
      <c r="H29" s="29"/>
      <c r="I29" s="76"/>
      <c r="J29" s="29"/>
      <c r="K29" s="76"/>
      <c r="L29" s="76"/>
      <c r="M29" s="77"/>
    </row>
    <row r="30" spans="1:55" s="87" customFormat="1" ht="20.100000000000001" customHeight="1">
      <c r="A30" s="89" t="s">
        <v>41</v>
      </c>
      <c r="B30" s="82"/>
      <c r="C30" s="83"/>
      <c r="D30" s="84"/>
      <c r="E30" s="85"/>
      <c r="F30" s="85"/>
      <c r="G30" s="85"/>
      <c r="H30" s="85"/>
      <c r="I30" s="85"/>
      <c r="J30" s="85"/>
      <c r="K30" s="85"/>
      <c r="L30" s="85"/>
      <c r="M30" s="86"/>
      <c r="BC30" s="88"/>
    </row>
    <row r="31" spans="1:55" ht="20.100000000000001" customHeight="1">
      <c r="A31" s="72" t="s">
        <v>42</v>
      </c>
      <c r="B31" s="73" t="s">
        <v>43</v>
      </c>
      <c r="C31" s="74" t="e">
        <f>#REF!</f>
        <v>#REF!</v>
      </c>
      <c r="D31" s="75" t="s">
        <v>53</v>
      </c>
      <c r="E31" s="76"/>
      <c r="F31" s="29"/>
      <c r="G31" s="76"/>
      <c r="H31" s="29"/>
      <c r="I31" s="76"/>
      <c r="J31" s="29"/>
      <c r="K31" s="76"/>
      <c r="L31" s="76"/>
      <c r="M31" s="77"/>
    </row>
    <row r="32" spans="1:55" ht="20.100000000000001" customHeight="1">
      <c r="A32" s="72" t="s">
        <v>42</v>
      </c>
      <c r="B32" s="73" t="s">
        <v>14</v>
      </c>
      <c r="C32" s="74" t="e">
        <f>#REF!</f>
        <v>#REF!</v>
      </c>
      <c r="D32" s="75" t="s">
        <v>53</v>
      </c>
      <c r="E32" s="76"/>
      <c r="F32" s="29"/>
      <c r="G32" s="76"/>
      <c r="H32" s="29"/>
      <c r="I32" s="76"/>
      <c r="J32" s="29"/>
      <c r="K32" s="76"/>
      <c r="L32" s="76"/>
      <c r="M32" s="77"/>
    </row>
    <row r="33" spans="1:13" ht="20.100000000000001" customHeight="1">
      <c r="A33" s="72" t="s">
        <v>42</v>
      </c>
      <c r="B33" s="73" t="s">
        <v>13</v>
      </c>
      <c r="C33" s="74" t="e">
        <f>#REF!</f>
        <v>#REF!</v>
      </c>
      <c r="D33" s="75" t="s">
        <v>53</v>
      </c>
      <c r="E33" s="76"/>
      <c r="F33" s="29"/>
      <c r="G33" s="76"/>
      <c r="H33" s="29"/>
      <c r="I33" s="76"/>
      <c r="J33" s="29"/>
      <c r="K33" s="76"/>
      <c r="L33" s="76"/>
      <c r="M33" s="77"/>
    </row>
    <row r="34" spans="1:13" ht="20.100000000000001" customHeight="1">
      <c r="A34" s="72" t="s">
        <v>42</v>
      </c>
      <c r="B34" s="73" t="s">
        <v>15</v>
      </c>
      <c r="C34" s="74" t="e">
        <f>#REF!</f>
        <v>#REF!</v>
      </c>
      <c r="D34" s="75" t="s">
        <v>53</v>
      </c>
      <c r="E34" s="76"/>
      <c r="F34" s="29"/>
      <c r="G34" s="76"/>
      <c r="H34" s="29"/>
      <c r="I34" s="76"/>
      <c r="J34" s="29"/>
      <c r="K34" s="76"/>
      <c r="L34" s="76"/>
      <c r="M34" s="77"/>
    </row>
    <row r="35" spans="1:13" ht="20.100000000000001" customHeight="1">
      <c r="A35" s="72" t="s">
        <v>42</v>
      </c>
      <c r="B35" s="73" t="s">
        <v>16</v>
      </c>
      <c r="C35" s="74" t="e">
        <f>#REF!</f>
        <v>#REF!</v>
      </c>
      <c r="D35" s="75" t="s">
        <v>53</v>
      </c>
      <c r="E35" s="76"/>
      <c r="F35" s="29"/>
      <c r="G35" s="76"/>
      <c r="H35" s="29"/>
      <c r="I35" s="76"/>
      <c r="J35" s="29"/>
      <c r="K35" s="76"/>
      <c r="L35" s="76"/>
      <c r="M35" s="77"/>
    </row>
    <row r="36" spans="1:13" ht="20.100000000000001" customHeight="1">
      <c r="A36" s="72" t="s">
        <v>42</v>
      </c>
      <c r="B36" s="73" t="s">
        <v>31</v>
      </c>
      <c r="C36" s="74" t="e">
        <f>#REF!</f>
        <v>#REF!</v>
      </c>
      <c r="D36" s="75" t="s">
        <v>53</v>
      </c>
      <c r="E36" s="76"/>
      <c r="F36" s="29"/>
      <c r="G36" s="76"/>
      <c r="H36" s="29"/>
      <c r="I36" s="76"/>
      <c r="J36" s="29"/>
      <c r="K36" s="76"/>
      <c r="L36" s="76"/>
      <c r="M36" s="77"/>
    </row>
    <row r="37" spans="1:13" ht="20.100000000000001" customHeight="1">
      <c r="A37" s="72" t="s">
        <v>42</v>
      </c>
      <c r="B37" s="73" t="s">
        <v>32</v>
      </c>
      <c r="C37" s="74" t="e">
        <f>#REF!</f>
        <v>#REF!</v>
      </c>
      <c r="D37" s="75" t="s">
        <v>53</v>
      </c>
      <c r="E37" s="76"/>
      <c r="F37" s="29"/>
      <c r="G37" s="76"/>
      <c r="H37" s="29"/>
      <c r="I37" s="76"/>
      <c r="J37" s="29"/>
      <c r="K37" s="76"/>
      <c r="L37" s="76"/>
      <c r="M37" s="77"/>
    </row>
    <row r="38" spans="1:13" ht="20.100000000000001" customHeight="1">
      <c r="A38" s="72" t="s">
        <v>42</v>
      </c>
      <c r="B38" s="73" t="s">
        <v>9</v>
      </c>
      <c r="C38" s="74" t="e">
        <f>#REF!</f>
        <v>#REF!</v>
      </c>
      <c r="D38" s="75" t="s">
        <v>53</v>
      </c>
      <c r="E38" s="76"/>
      <c r="F38" s="29"/>
      <c r="G38" s="76"/>
      <c r="H38" s="29"/>
      <c r="I38" s="76"/>
      <c r="J38" s="29"/>
      <c r="K38" s="76"/>
      <c r="L38" s="76"/>
      <c r="M38" s="77"/>
    </row>
    <row r="39" spans="1:13" ht="20.100000000000001" customHeight="1">
      <c r="A39" s="72" t="s">
        <v>42</v>
      </c>
      <c r="B39" s="73" t="s">
        <v>17</v>
      </c>
      <c r="C39" s="74" t="e">
        <f>#REF!</f>
        <v>#REF!</v>
      </c>
      <c r="D39" s="75" t="s">
        <v>53</v>
      </c>
      <c r="E39" s="76"/>
      <c r="F39" s="29"/>
      <c r="G39" s="76"/>
      <c r="H39" s="29"/>
      <c r="I39" s="76"/>
      <c r="J39" s="29"/>
      <c r="K39" s="76"/>
      <c r="L39" s="76"/>
      <c r="M39" s="77"/>
    </row>
    <row r="40" spans="1:13" ht="20.100000000000001" customHeight="1">
      <c r="A40" s="72" t="s">
        <v>42</v>
      </c>
      <c r="B40" s="73" t="s">
        <v>1</v>
      </c>
      <c r="C40" s="74" t="e">
        <f>#REF!</f>
        <v>#REF!</v>
      </c>
      <c r="D40" s="75" t="s">
        <v>53</v>
      </c>
      <c r="E40" s="76"/>
      <c r="F40" s="29"/>
      <c r="G40" s="76"/>
      <c r="H40" s="29"/>
      <c r="I40" s="76"/>
      <c r="J40" s="29"/>
      <c r="K40" s="76"/>
      <c r="L40" s="76"/>
      <c r="M40" s="77"/>
    </row>
    <row r="41" spans="1:13" ht="20.100000000000001" customHeight="1">
      <c r="A41" s="72" t="s">
        <v>42</v>
      </c>
      <c r="B41" s="73" t="s">
        <v>44</v>
      </c>
      <c r="C41" s="74" t="e">
        <f>#REF!</f>
        <v>#REF!</v>
      </c>
      <c r="D41" s="75" t="s">
        <v>53</v>
      </c>
      <c r="E41" s="76"/>
      <c r="F41" s="29"/>
      <c r="G41" s="76"/>
      <c r="H41" s="29"/>
      <c r="I41" s="76"/>
      <c r="J41" s="29"/>
      <c r="K41" s="76"/>
      <c r="L41" s="76"/>
      <c r="M41" s="77"/>
    </row>
    <row r="42" spans="1:13" ht="20.100000000000001" customHeight="1">
      <c r="A42" s="72" t="s">
        <v>42</v>
      </c>
      <c r="B42" s="73" t="s">
        <v>0</v>
      </c>
      <c r="C42" s="74" t="e">
        <f>#REF!</f>
        <v>#REF!</v>
      </c>
      <c r="D42" s="75" t="s">
        <v>53</v>
      </c>
      <c r="E42" s="76"/>
      <c r="F42" s="29"/>
      <c r="G42" s="76"/>
      <c r="H42" s="29"/>
      <c r="I42" s="76"/>
      <c r="J42" s="29"/>
      <c r="K42" s="76"/>
      <c r="L42" s="76"/>
      <c r="M42" s="77"/>
    </row>
    <row r="43" spans="1:13" ht="20.100000000000001" customHeight="1">
      <c r="A43" s="72" t="s">
        <v>42</v>
      </c>
      <c r="B43" s="73" t="s">
        <v>45</v>
      </c>
      <c r="C43" s="74" t="e">
        <f>#REF!</f>
        <v>#REF!</v>
      </c>
      <c r="D43" s="75" t="s">
        <v>53</v>
      </c>
      <c r="E43" s="76"/>
      <c r="F43" s="29"/>
      <c r="G43" s="76"/>
      <c r="H43" s="29"/>
      <c r="I43" s="76"/>
      <c r="J43" s="29"/>
      <c r="K43" s="76"/>
      <c r="L43" s="76"/>
      <c r="M43" s="77"/>
    </row>
    <row r="44" spans="1:13" ht="20.100000000000001" customHeight="1">
      <c r="A44" s="72" t="s">
        <v>42</v>
      </c>
      <c r="B44" s="73" t="s">
        <v>46</v>
      </c>
      <c r="C44" s="74" t="e">
        <f>#REF!</f>
        <v>#REF!</v>
      </c>
      <c r="D44" s="75" t="s">
        <v>53</v>
      </c>
      <c r="E44" s="76"/>
      <c r="F44" s="29"/>
      <c r="G44" s="76"/>
      <c r="H44" s="29"/>
      <c r="I44" s="76"/>
      <c r="J44" s="29"/>
      <c r="K44" s="76"/>
      <c r="L44" s="76"/>
      <c r="M44" s="77"/>
    </row>
    <row r="45" spans="1:13" ht="20.100000000000001" customHeight="1">
      <c r="A45" s="72" t="s">
        <v>42</v>
      </c>
      <c r="B45" s="73" t="s">
        <v>47</v>
      </c>
      <c r="C45" s="74" t="e">
        <f>#REF!</f>
        <v>#REF!</v>
      </c>
      <c r="D45" s="75" t="s">
        <v>53</v>
      </c>
      <c r="E45" s="76"/>
      <c r="F45" s="29"/>
      <c r="G45" s="76"/>
      <c r="H45" s="29"/>
      <c r="I45" s="76"/>
      <c r="J45" s="29"/>
      <c r="K45" s="76"/>
      <c r="L45" s="76"/>
      <c r="M45" s="77"/>
    </row>
    <row r="46" spans="1:13" ht="20.100000000000001" customHeight="1">
      <c r="A46" s="72" t="s">
        <v>42</v>
      </c>
      <c r="B46" s="73" t="s">
        <v>48</v>
      </c>
      <c r="C46" s="74" t="e">
        <f>#REF!</f>
        <v>#REF!</v>
      </c>
      <c r="D46" s="75" t="s">
        <v>53</v>
      </c>
      <c r="E46" s="76"/>
      <c r="F46" s="29"/>
      <c r="G46" s="76"/>
      <c r="H46" s="29"/>
      <c r="I46" s="76"/>
      <c r="J46" s="29"/>
      <c r="K46" s="76"/>
      <c r="L46" s="76"/>
      <c r="M46" s="77"/>
    </row>
    <row r="47" spans="1:13" ht="20.100000000000001" customHeight="1">
      <c r="A47" s="72" t="s">
        <v>42</v>
      </c>
      <c r="B47" s="73" t="s">
        <v>49</v>
      </c>
      <c r="C47" s="74" t="e">
        <f>#REF!</f>
        <v>#REF!</v>
      </c>
      <c r="D47" s="75" t="s">
        <v>53</v>
      </c>
      <c r="E47" s="76"/>
      <c r="F47" s="29"/>
      <c r="G47" s="76"/>
      <c r="H47" s="29"/>
      <c r="I47" s="76"/>
      <c r="J47" s="29"/>
      <c r="K47" s="76"/>
      <c r="L47" s="76"/>
      <c r="M47" s="77"/>
    </row>
    <row r="48" spans="1:13" ht="20.100000000000001" customHeight="1">
      <c r="A48" s="72" t="s">
        <v>42</v>
      </c>
      <c r="B48" s="73" t="s">
        <v>50</v>
      </c>
      <c r="C48" s="74" t="e">
        <f>#REF!</f>
        <v>#REF!</v>
      </c>
      <c r="D48" s="75" t="s">
        <v>53</v>
      </c>
      <c r="E48" s="76"/>
      <c r="F48" s="29"/>
      <c r="G48" s="76"/>
      <c r="H48" s="29"/>
      <c r="I48" s="76"/>
      <c r="J48" s="29"/>
      <c r="K48" s="76"/>
      <c r="L48" s="76"/>
      <c r="M48" s="77"/>
    </row>
    <row r="49" spans="1:55" ht="20.100000000000001" customHeight="1">
      <c r="A49" s="72" t="s">
        <v>42</v>
      </c>
      <c r="B49" s="73" t="s">
        <v>51</v>
      </c>
      <c r="C49" s="74" t="e">
        <f>#REF!</f>
        <v>#REF!</v>
      </c>
      <c r="D49" s="75" t="s">
        <v>53</v>
      </c>
      <c r="E49" s="76"/>
      <c r="F49" s="29"/>
      <c r="G49" s="76"/>
      <c r="H49" s="29"/>
      <c r="I49" s="76"/>
      <c r="J49" s="29"/>
      <c r="K49" s="76"/>
      <c r="L49" s="76"/>
      <c r="M49" s="77"/>
    </row>
    <row r="50" spans="1:55" ht="20.100000000000001" customHeight="1">
      <c r="A50" s="72" t="s">
        <v>42</v>
      </c>
      <c r="B50" s="73" t="s">
        <v>52</v>
      </c>
      <c r="C50" s="74" t="e">
        <f>#REF!</f>
        <v>#REF!</v>
      </c>
      <c r="D50" s="75" t="s">
        <v>53</v>
      </c>
      <c r="E50" s="76"/>
      <c r="F50" s="29"/>
      <c r="G50" s="76"/>
      <c r="H50" s="29"/>
      <c r="I50" s="76"/>
      <c r="J50" s="29"/>
      <c r="K50" s="76"/>
      <c r="L50" s="76"/>
      <c r="M50" s="77"/>
      <c r="O50" s="90" t="e">
        <f>SUM(C31:C50)</f>
        <v>#REF!</v>
      </c>
    </row>
    <row r="51" spans="1:55" ht="20.100000000000001" customHeight="1">
      <c r="A51" s="72" t="s">
        <v>132</v>
      </c>
      <c r="B51" s="73" t="s">
        <v>128</v>
      </c>
      <c r="C51" s="74">
        <v>22317.8</v>
      </c>
      <c r="D51" s="75" t="s">
        <v>126</v>
      </c>
      <c r="E51" s="76"/>
      <c r="F51" s="29"/>
      <c r="G51" s="76"/>
      <c r="H51" s="29"/>
      <c r="I51" s="76"/>
      <c r="J51" s="29"/>
      <c r="K51" s="76"/>
      <c r="L51" s="76"/>
      <c r="M51" s="77"/>
      <c r="O51" s="90"/>
    </row>
    <row r="52" spans="1:55" ht="20.100000000000001" customHeight="1">
      <c r="A52" s="72" t="s">
        <v>133</v>
      </c>
      <c r="B52" s="73" t="s">
        <v>128</v>
      </c>
      <c r="C52" s="74">
        <v>22317.8</v>
      </c>
      <c r="D52" s="75" t="s">
        <v>126</v>
      </c>
      <c r="E52" s="76"/>
      <c r="F52" s="29"/>
      <c r="G52" s="76"/>
      <c r="H52" s="29"/>
      <c r="I52" s="76"/>
      <c r="J52" s="29"/>
      <c r="K52" s="76"/>
      <c r="L52" s="76"/>
      <c r="M52" s="77"/>
      <c r="O52" s="90"/>
      <c r="P52" s="40">
        <v>18198</v>
      </c>
    </row>
    <row r="53" spans="1:55" ht="20.100000000000001" customHeight="1">
      <c r="A53" s="72" t="s">
        <v>127</v>
      </c>
      <c r="B53" s="73" t="s">
        <v>128</v>
      </c>
      <c r="C53" s="74">
        <v>22317.8</v>
      </c>
      <c r="D53" s="75" t="s">
        <v>126</v>
      </c>
      <c r="E53" s="76"/>
      <c r="F53" s="29"/>
      <c r="G53" s="76"/>
      <c r="H53" s="29"/>
      <c r="I53" s="76"/>
      <c r="J53" s="29"/>
      <c r="K53" s="76"/>
      <c r="L53" s="76"/>
      <c r="M53" s="77"/>
      <c r="O53" s="90"/>
      <c r="P53" s="40">
        <v>5683.9</v>
      </c>
    </row>
    <row r="54" spans="1:55" ht="20.100000000000001" customHeight="1">
      <c r="A54" s="81" t="s">
        <v>54</v>
      </c>
      <c r="B54" s="82"/>
      <c r="C54" s="83"/>
      <c r="D54" s="84"/>
      <c r="E54" s="85"/>
      <c r="F54" s="85"/>
      <c r="G54" s="85"/>
      <c r="H54" s="85"/>
      <c r="I54" s="85"/>
      <c r="J54" s="85"/>
      <c r="K54" s="85"/>
      <c r="L54" s="85"/>
      <c r="M54" s="86"/>
      <c r="P54" s="40">
        <v>13681.3</v>
      </c>
    </row>
    <row r="55" spans="1:55" ht="20.100000000000001" customHeight="1">
      <c r="A55" s="81"/>
      <c r="B55" s="82"/>
      <c r="C55" s="83"/>
      <c r="D55" s="84"/>
      <c r="E55" s="85"/>
      <c r="F55" s="85"/>
      <c r="G55" s="85"/>
      <c r="H55" s="85"/>
      <c r="I55" s="85"/>
      <c r="J55" s="85"/>
      <c r="K55" s="85"/>
      <c r="L55" s="85"/>
      <c r="M55" s="86"/>
    </row>
    <row r="56" spans="1:55" s="87" customFormat="1" ht="20.100000000000001" customHeight="1">
      <c r="A56" s="89" t="s">
        <v>105</v>
      </c>
      <c r="B56" s="82"/>
      <c r="C56" s="83"/>
      <c r="D56" s="84"/>
      <c r="E56" s="85"/>
      <c r="F56" s="85"/>
      <c r="G56" s="85"/>
      <c r="H56" s="85"/>
      <c r="I56" s="85"/>
      <c r="J56" s="85"/>
      <c r="K56" s="85"/>
      <c r="L56" s="85"/>
      <c r="M56" s="86"/>
      <c r="Q56" s="87">
        <v>30</v>
      </c>
      <c r="R56" s="40" t="e">
        <f>#REF!*Q56%</f>
        <v>#REF!</v>
      </c>
      <c r="BC56" s="88"/>
    </row>
    <row r="57" spans="1:55" ht="20.100000000000001" customHeight="1">
      <c r="A57" s="72" t="s">
        <v>58</v>
      </c>
      <c r="B57" s="73" t="s">
        <v>17</v>
      </c>
      <c r="C57" s="74" t="e">
        <f>#REF!</f>
        <v>#REF!</v>
      </c>
      <c r="D57" s="75" t="s">
        <v>53</v>
      </c>
      <c r="E57" s="76"/>
      <c r="F57" s="29"/>
      <c r="G57" s="76"/>
      <c r="H57" s="29"/>
      <c r="I57" s="76"/>
      <c r="J57" s="29"/>
      <c r="K57" s="76"/>
      <c r="L57" s="76"/>
      <c r="M57" s="77"/>
    </row>
    <row r="58" spans="1:55" ht="20.100000000000001" customHeight="1">
      <c r="A58" s="72" t="s">
        <v>58</v>
      </c>
      <c r="B58" s="73" t="s">
        <v>0</v>
      </c>
      <c r="C58" s="74" t="e">
        <f>#REF!</f>
        <v>#REF!</v>
      </c>
      <c r="D58" s="75" t="s">
        <v>53</v>
      </c>
      <c r="E58" s="76"/>
      <c r="F58" s="29"/>
      <c r="G58" s="76"/>
      <c r="H58" s="29"/>
      <c r="I58" s="76"/>
      <c r="J58" s="29"/>
      <c r="K58" s="76"/>
      <c r="L58" s="76"/>
      <c r="M58" s="77"/>
    </row>
    <row r="59" spans="1:55" ht="20.100000000000001" customHeight="1">
      <c r="A59" s="72" t="s">
        <v>58</v>
      </c>
      <c r="B59" s="73" t="s">
        <v>129</v>
      </c>
      <c r="C59" s="74" t="e">
        <f>#REF!</f>
        <v>#REF!</v>
      </c>
      <c r="D59" s="75" t="s">
        <v>53</v>
      </c>
      <c r="E59" s="76"/>
      <c r="F59" s="29"/>
      <c r="G59" s="76"/>
      <c r="H59" s="29"/>
      <c r="I59" s="76"/>
      <c r="J59" s="29"/>
      <c r="K59" s="76"/>
      <c r="L59" s="76"/>
      <c r="M59" s="77"/>
    </row>
    <row r="60" spans="1:55" ht="20.100000000000001" customHeight="1">
      <c r="A60" s="72" t="s">
        <v>58</v>
      </c>
      <c r="B60" s="73" t="s">
        <v>50</v>
      </c>
      <c r="C60" s="74" t="e">
        <f>#REF!</f>
        <v>#REF!</v>
      </c>
      <c r="D60" s="75" t="s">
        <v>53</v>
      </c>
      <c r="E60" s="76"/>
      <c r="F60" s="29"/>
      <c r="G60" s="76"/>
      <c r="H60" s="29"/>
      <c r="I60" s="76"/>
      <c r="J60" s="29"/>
      <c r="K60" s="76"/>
      <c r="L60" s="76"/>
      <c r="M60" s="77"/>
    </row>
    <row r="61" spans="1:55" ht="20.100000000000001" customHeight="1">
      <c r="A61" s="72" t="s">
        <v>58</v>
      </c>
      <c r="B61" s="73" t="s">
        <v>55</v>
      </c>
      <c r="C61" s="74" t="e">
        <f>#REF!</f>
        <v>#REF!</v>
      </c>
      <c r="D61" s="75" t="s">
        <v>53</v>
      </c>
      <c r="E61" s="76"/>
      <c r="F61" s="29"/>
      <c r="G61" s="76"/>
      <c r="H61" s="29"/>
      <c r="I61" s="76"/>
      <c r="J61" s="29"/>
      <c r="K61" s="76"/>
      <c r="L61" s="76"/>
      <c r="M61" s="77"/>
    </row>
    <row r="62" spans="1:55" ht="20.100000000000001" customHeight="1">
      <c r="A62" s="72" t="s">
        <v>58</v>
      </c>
      <c r="B62" s="73" t="s">
        <v>56</v>
      </c>
      <c r="C62" s="74" t="e">
        <f>#REF!</f>
        <v>#REF!</v>
      </c>
      <c r="D62" s="75" t="s">
        <v>53</v>
      </c>
      <c r="E62" s="76"/>
      <c r="F62" s="29"/>
      <c r="G62" s="76"/>
      <c r="H62" s="29"/>
      <c r="I62" s="76"/>
      <c r="J62" s="29"/>
      <c r="K62" s="76"/>
      <c r="L62" s="76"/>
      <c r="M62" s="77"/>
    </row>
    <row r="63" spans="1:55" ht="20.100000000000001" customHeight="1">
      <c r="A63" s="72" t="s">
        <v>58</v>
      </c>
      <c r="B63" s="73" t="s">
        <v>57</v>
      </c>
      <c r="C63" s="74" t="e">
        <f>#REF!</f>
        <v>#REF!</v>
      </c>
      <c r="D63" s="75" t="s">
        <v>53</v>
      </c>
      <c r="E63" s="76"/>
      <c r="F63" s="29"/>
      <c r="G63" s="76"/>
      <c r="H63" s="29"/>
      <c r="I63" s="76"/>
      <c r="J63" s="29"/>
      <c r="K63" s="76"/>
      <c r="L63" s="76"/>
      <c r="M63" s="77"/>
    </row>
    <row r="64" spans="1:55" ht="20.100000000000001" customHeight="1">
      <c r="A64" s="81" t="s">
        <v>54</v>
      </c>
      <c r="B64" s="82"/>
      <c r="C64" s="83"/>
      <c r="D64" s="84"/>
      <c r="E64" s="85"/>
      <c r="F64" s="85"/>
      <c r="G64" s="85"/>
      <c r="H64" s="85"/>
      <c r="I64" s="85"/>
      <c r="J64" s="85"/>
      <c r="K64" s="85"/>
      <c r="L64" s="85"/>
      <c r="M64" s="77"/>
      <c r="P64" s="90" t="e">
        <f>SUM(C57:C63)</f>
        <v>#REF!</v>
      </c>
    </row>
    <row r="65" spans="1:55" ht="20.100000000000001" customHeight="1">
      <c r="A65" s="81"/>
      <c r="B65" s="82"/>
      <c r="C65" s="83"/>
      <c r="D65" s="84"/>
      <c r="E65" s="85"/>
      <c r="F65" s="85"/>
      <c r="G65" s="85"/>
      <c r="H65" s="85"/>
      <c r="I65" s="85"/>
      <c r="J65" s="85"/>
      <c r="K65" s="85"/>
      <c r="L65" s="85"/>
      <c r="M65" s="77"/>
      <c r="P65" s="90"/>
    </row>
    <row r="66" spans="1:55" s="87" customFormat="1" ht="20.100000000000001" customHeight="1">
      <c r="A66" s="89" t="s">
        <v>60</v>
      </c>
      <c r="B66" s="82"/>
      <c r="C66" s="83"/>
      <c r="D66" s="84"/>
      <c r="E66" s="85"/>
      <c r="F66" s="85"/>
      <c r="G66" s="85"/>
      <c r="H66" s="85"/>
      <c r="I66" s="85"/>
      <c r="J66" s="85"/>
      <c r="K66" s="85"/>
      <c r="L66" s="85"/>
      <c r="M66" s="86"/>
      <c r="BC66" s="88"/>
    </row>
    <row r="67" spans="1:55" ht="20.100000000000001" customHeight="1">
      <c r="A67" s="72" t="s">
        <v>61</v>
      </c>
      <c r="B67" s="73"/>
      <c r="C67" s="74">
        <v>1</v>
      </c>
      <c r="D67" s="75" t="s">
        <v>62</v>
      </c>
      <c r="E67" s="76"/>
      <c r="F67" s="29"/>
      <c r="G67" s="76"/>
      <c r="H67" s="29"/>
      <c r="I67" s="76"/>
      <c r="J67" s="29"/>
      <c r="K67" s="76"/>
      <c r="L67" s="76"/>
      <c r="M67" s="77"/>
    </row>
    <row r="68" spans="1:55" ht="20.100000000000001" customHeight="1">
      <c r="A68" s="72" t="s">
        <v>65</v>
      </c>
      <c r="B68" s="73" t="s">
        <v>107</v>
      </c>
      <c r="C68" s="74">
        <v>1</v>
      </c>
      <c r="D68" s="75" t="s">
        <v>63</v>
      </c>
      <c r="E68" s="76"/>
      <c r="F68" s="29"/>
      <c r="G68" s="76"/>
      <c r="H68" s="29"/>
      <c r="I68" s="76"/>
      <c r="J68" s="29"/>
      <c r="K68" s="76"/>
      <c r="L68" s="76"/>
      <c r="M68" s="77"/>
    </row>
    <row r="69" spans="1:55" ht="20.100000000000001" customHeight="1">
      <c r="A69" s="72" t="s">
        <v>69</v>
      </c>
      <c r="B69" s="73" t="s">
        <v>64</v>
      </c>
      <c r="C69" s="74">
        <v>2</v>
      </c>
      <c r="D69" s="75" t="s">
        <v>63</v>
      </c>
      <c r="E69" s="76"/>
      <c r="F69" s="29"/>
      <c r="G69" s="76"/>
      <c r="H69" s="29"/>
      <c r="I69" s="76"/>
      <c r="J69" s="29"/>
      <c r="K69" s="76"/>
      <c r="L69" s="76"/>
      <c r="M69" s="77"/>
    </row>
    <row r="70" spans="1:55" ht="20.100000000000001" customHeight="1">
      <c r="A70" s="72" t="s">
        <v>66</v>
      </c>
      <c r="B70" s="73" t="s">
        <v>108</v>
      </c>
      <c r="C70" s="74">
        <v>2</v>
      </c>
      <c r="D70" s="75" t="s">
        <v>63</v>
      </c>
      <c r="E70" s="76"/>
      <c r="F70" s="29"/>
      <c r="G70" s="76"/>
      <c r="H70" s="29"/>
      <c r="I70" s="76"/>
      <c r="J70" s="29"/>
      <c r="K70" s="76"/>
      <c r="L70" s="76"/>
      <c r="M70" s="77"/>
    </row>
    <row r="71" spans="1:55" ht="20.100000000000001" customHeight="1">
      <c r="A71" s="72" t="s">
        <v>67</v>
      </c>
      <c r="B71" s="73"/>
      <c r="C71" s="74" t="e">
        <f>#REF!+#REF!</f>
        <v>#REF!</v>
      </c>
      <c r="D71" s="75" t="s">
        <v>68</v>
      </c>
      <c r="E71" s="76"/>
      <c r="F71" s="29"/>
      <c r="G71" s="76"/>
      <c r="H71" s="29"/>
      <c r="I71" s="76"/>
      <c r="J71" s="29"/>
      <c r="K71" s="76"/>
      <c r="L71" s="76"/>
      <c r="M71" s="77"/>
    </row>
    <row r="72" spans="1:55" ht="20.100000000000001" customHeight="1">
      <c r="A72" s="72" t="s">
        <v>122</v>
      </c>
      <c r="B72" s="73" t="s">
        <v>123</v>
      </c>
      <c r="C72" s="74">
        <v>8</v>
      </c>
      <c r="D72" s="75" t="s">
        <v>119</v>
      </c>
      <c r="E72" s="76"/>
      <c r="F72" s="29"/>
      <c r="G72" s="76"/>
      <c r="H72" s="29"/>
      <c r="I72" s="76"/>
      <c r="J72" s="29"/>
      <c r="K72" s="76"/>
      <c r="L72" s="76"/>
      <c r="M72" s="77"/>
    </row>
    <row r="73" spans="1:55" ht="20.100000000000001" customHeight="1">
      <c r="A73" s="81" t="s">
        <v>54</v>
      </c>
      <c r="B73" s="82"/>
      <c r="C73" s="83"/>
      <c r="D73" s="84"/>
      <c r="E73" s="85"/>
      <c r="F73" s="85"/>
      <c r="G73" s="85"/>
      <c r="H73" s="85"/>
      <c r="I73" s="85"/>
      <c r="J73" s="85"/>
      <c r="K73" s="85"/>
      <c r="L73" s="85"/>
      <c r="M73" s="77"/>
    </row>
    <row r="74" spans="1:55" ht="20.100000000000001" customHeight="1">
      <c r="A74" s="81"/>
      <c r="B74" s="82"/>
      <c r="C74" s="83"/>
      <c r="D74" s="84"/>
      <c r="E74" s="85"/>
      <c r="F74" s="85"/>
      <c r="G74" s="85"/>
      <c r="H74" s="85"/>
      <c r="I74" s="85"/>
      <c r="J74" s="85"/>
      <c r="K74" s="85"/>
      <c r="L74" s="85"/>
      <c r="M74" s="77"/>
    </row>
    <row r="75" spans="1:55" s="87" customFormat="1" ht="20.100000000000001" customHeight="1">
      <c r="A75" s="89" t="s">
        <v>120</v>
      </c>
      <c r="B75" s="82"/>
      <c r="C75" s="83"/>
      <c r="D75" s="84"/>
      <c r="E75" s="85"/>
      <c r="F75" s="85"/>
      <c r="G75" s="85"/>
      <c r="H75" s="85"/>
      <c r="I75" s="85"/>
      <c r="J75" s="85"/>
      <c r="K75" s="85"/>
      <c r="L75" s="85"/>
      <c r="M75" s="86"/>
      <c r="BC75" s="88"/>
    </row>
    <row r="76" spans="1:55" ht="20.100000000000001" customHeight="1">
      <c r="A76" s="72" t="s">
        <v>121</v>
      </c>
      <c r="B76" s="73" t="s">
        <v>106</v>
      </c>
      <c r="C76" s="74">
        <v>535.5</v>
      </c>
      <c r="D76" s="75" t="s">
        <v>71</v>
      </c>
      <c r="E76" s="76"/>
      <c r="F76" s="29"/>
      <c r="G76" s="76"/>
      <c r="H76" s="29"/>
      <c r="I76" s="76"/>
      <c r="J76" s="29"/>
      <c r="K76" s="76"/>
      <c r="L76" s="76"/>
      <c r="M76" s="77"/>
    </row>
    <row r="77" spans="1:55" ht="20.100000000000001" customHeight="1">
      <c r="A77" s="72" t="s">
        <v>104</v>
      </c>
      <c r="B77" s="73" t="s">
        <v>109</v>
      </c>
      <c r="C77" s="74">
        <v>51.9</v>
      </c>
      <c r="D77" s="75" t="s">
        <v>68</v>
      </c>
      <c r="E77" s="76"/>
      <c r="F77" s="29"/>
      <c r="G77" s="76"/>
      <c r="H77" s="29"/>
      <c r="I77" s="76"/>
      <c r="J77" s="29"/>
      <c r="K77" s="76"/>
      <c r="L77" s="76"/>
      <c r="M77" s="77"/>
    </row>
    <row r="78" spans="1:55" ht="20.100000000000001" customHeight="1">
      <c r="A78" s="72" t="s">
        <v>102</v>
      </c>
      <c r="B78" s="73" t="s">
        <v>117</v>
      </c>
      <c r="C78" s="74">
        <v>348.3</v>
      </c>
      <c r="D78" s="75" t="s">
        <v>103</v>
      </c>
      <c r="E78" s="76"/>
      <c r="F78" s="29"/>
      <c r="G78" s="76"/>
      <c r="H78" s="29"/>
      <c r="I78" s="76"/>
      <c r="J78" s="29"/>
      <c r="K78" s="76"/>
      <c r="L78" s="76"/>
      <c r="M78" s="77"/>
    </row>
    <row r="79" spans="1:55" ht="20.100000000000001" customHeight="1">
      <c r="A79" s="81" t="s">
        <v>54</v>
      </c>
      <c r="B79" s="82"/>
      <c r="C79" s="83"/>
      <c r="D79" s="84"/>
      <c r="E79" s="85"/>
      <c r="F79" s="85"/>
      <c r="G79" s="85"/>
      <c r="H79" s="85"/>
      <c r="I79" s="85"/>
      <c r="J79" s="85"/>
      <c r="K79" s="85"/>
      <c r="L79" s="85"/>
      <c r="M79" s="77"/>
    </row>
    <row r="80" spans="1:55" ht="20.100000000000001" customHeight="1">
      <c r="A80" s="81"/>
      <c r="B80" s="82"/>
      <c r="C80" s="83"/>
      <c r="D80" s="84"/>
      <c r="E80" s="85"/>
      <c r="F80" s="85"/>
      <c r="G80" s="85"/>
      <c r="H80" s="85"/>
      <c r="I80" s="85"/>
      <c r="J80" s="85"/>
      <c r="K80" s="85"/>
      <c r="L80" s="85"/>
      <c r="M80" s="77"/>
    </row>
    <row r="81" spans="1:55" ht="20.100000000000001" customHeight="1">
      <c r="A81" s="81"/>
      <c r="B81" s="82"/>
      <c r="C81" s="83"/>
      <c r="D81" s="84"/>
      <c r="E81" s="85"/>
      <c r="F81" s="85"/>
      <c r="G81" s="85"/>
      <c r="H81" s="85"/>
      <c r="I81" s="85"/>
      <c r="J81" s="85"/>
      <c r="K81" s="85"/>
      <c r="L81" s="85"/>
      <c r="M81" s="77"/>
    </row>
    <row r="82" spans="1:55" s="87" customFormat="1" ht="20.100000000000001" customHeight="1">
      <c r="A82" s="89" t="s">
        <v>137</v>
      </c>
      <c r="B82" s="82"/>
      <c r="C82" s="83"/>
      <c r="D82" s="84"/>
      <c r="E82" s="85"/>
      <c r="F82" s="85"/>
      <c r="G82" s="85"/>
      <c r="H82" s="85"/>
      <c r="I82" s="85"/>
      <c r="J82" s="85"/>
      <c r="K82" s="85"/>
      <c r="L82" s="85"/>
      <c r="M82" s="86"/>
      <c r="BC82" s="88"/>
    </row>
    <row r="83" spans="1:55" ht="20.100000000000001" customHeight="1">
      <c r="A83" s="72" t="s">
        <v>118</v>
      </c>
      <c r="B83" s="73" t="s">
        <v>124</v>
      </c>
      <c r="C83" s="74">
        <f>C76*1.05</f>
        <v>562.27499999999998</v>
      </c>
      <c r="D83" s="75" t="s">
        <v>71</v>
      </c>
      <c r="E83" s="76"/>
      <c r="F83" s="29"/>
      <c r="G83" s="76"/>
      <c r="H83" s="29"/>
      <c r="I83" s="76"/>
      <c r="J83" s="29"/>
      <c r="K83" s="76"/>
      <c r="L83" s="76"/>
      <c r="M83" s="77" t="s">
        <v>131</v>
      </c>
    </row>
    <row r="84" spans="1:55" ht="20.100000000000001" customHeight="1">
      <c r="A84" s="91" t="s">
        <v>115</v>
      </c>
      <c r="B84" s="73"/>
      <c r="C84" s="92"/>
      <c r="D84" s="75"/>
      <c r="E84" s="76"/>
      <c r="F84" s="76"/>
      <c r="G84" s="76"/>
      <c r="H84" s="76"/>
      <c r="I84" s="76"/>
      <c r="J84" s="76"/>
      <c r="K84" s="76"/>
      <c r="L84" s="76"/>
      <c r="M84" s="77"/>
    </row>
    <row r="85" spans="1:55" ht="20.100000000000001" customHeight="1">
      <c r="A85" s="72" t="s">
        <v>110</v>
      </c>
      <c r="B85" s="73" t="s">
        <v>111</v>
      </c>
      <c r="C85" s="74">
        <v>1</v>
      </c>
      <c r="D85" s="75" t="s">
        <v>112</v>
      </c>
      <c r="E85" s="76"/>
      <c r="F85" s="76"/>
      <c r="G85" s="76"/>
      <c r="H85" s="76"/>
      <c r="I85" s="76"/>
      <c r="J85" s="76"/>
      <c r="K85" s="76"/>
      <c r="L85" s="76"/>
      <c r="M85" s="77"/>
    </row>
    <row r="86" spans="1:55" ht="20.100000000000001" customHeight="1">
      <c r="A86" s="72" t="s">
        <v>114</v>
      </c>
      <c r="B86" s="73"/>
      <c r="C86" s="74">
        <v>1</v>
      </c>
      <c r="D86" s="75" t="s">
        <v>36</v>
      </c>
      <c r="E86" s="76"/>
      <c r="F86" s="76"/>
      <c r="G86" s="76"/>
      <c r="H86" s="76"/>
      <c r="I86" s="76"/>
      <c r="J86" s="76"/>
      <c r="K86" s="76"/>
      <c r="L86" s="76"/>
      <c r="M86" s="77"/>
    </row>
    <row r="87" spans="1:55" ht="20.100000000000001" customHeight="1">
      <c r="A87" s="81" t="s">
        <v>116</v>
      </c>
      <c r="B87" s="73"/>
      <c r="C87" s="93"/>
      <c r="D87" s="75"/>
      <c r="E87" s="76"/>
      <c r="F87" s="85"/>
      <c r="G87" s="85"/>
      <c r="H87" s="85"/>
      <c r="I87" s="85"/>
      <c r="J87" s="85"/>
      <c r="K87" s="85"/>
      <c r="L87" s="85"/>
      <c r="M87" s="77"/>
    </row>
    <row r="88" spans="1:55" ht="20.100000000000001" customHeight="1">
      <c r="A88" s="81"/>
      <c r="B88" s="73"/>
      <c r="C88" s="93"/>
      <c r="D88" s="75"/>
      <c r="E88" s="76"/>
      <c r="F88" s="85"/>
      <c r="G88" s="85"/>
      <c r="H88" s="85"/>
      <c r="I88" s="85"/>
      <c r="J88" s="85"/>
      <c r="K88" s="85"/>
      <c r="L88" s="85"/>
      <c r="M88" s="77"/>
    </row>
    <row r="89" spans="1:55" ht="20.100000000000001" customHeight="1">
      <c r="A89" s="81"/>
      <c r="B89" s="73"/>
      <c r="C89" s="93"/>
      <c r="D89" s="75"/>
      <c r="E89" s="76"/>
      <c r="F89" s="85"/>
      <c r="G89" s="85"/>
      <c r="H89" s="85"/>
      <c r="I89" s="85"/>
      <c r="J89" s="85"/>
      <c r="K89" s="85"/>
      <c r="L89" s="85"/>
      <c r="M89" s="77"/>
    </row>
    <row r="90" spans="1:55" ht="20.100000000000001" customHeight="1">
      <c r="A90" s="81"/>
      <c r="B90" s="73"/>
      <c r="C90" s="93"/>
      <c r="D90" s="75"/>
      <c r="E90" s="76"/>
      <c r="F90" s="85"/>
      <c r="G90" s="85"/>
      <c r="H90" s="85"/>
      <c r="I90" s="85"/>
      <c r="J90" s="85"/>
      <c r="K90" s="85"/>
      <c r="L90" s="85"/>
      <c r="M90" s="77"/>
    </row>
    <row r="91" spans="1:55" ht="20.100000000000001" customHeight="1">
      <c r="A91" s="81"/>
      <c r="B91" s="73"/>
      <c r="C91" s="93"/>
      <c r="D91" s="75"/>
      <c r="E91" s="76"/>
      <c r="F91" s="85"/>
      <c r="G91" s="85"/>
      <c r="H91" s="85"/>
      <c r="I91" s="85"/>
      <c r="J91" s="85"/>
      <c r="K91" s="85"/>
      <c r="L91" s="85"/>
      <c r="M91" s="77"/>
    </row>
    <row r="92" spans="1:55" ht="20.100000000000001" customHeight="1">
      <c r="A92" s="81"/>
      <c r="B92" s="73"/>
      <c r="C92" s="93"/>
      <c r="D92" s="75"/>
      <c r="E92" s="76"/>
      <c r="F92" s="85"/>
      <c r="G92" s="85"/>
      <c r="H92" s="85"/>
      <c r="I92" s="85"/>
      <c r="J92" s="85"/>
      <c r="K92" s="85"/>
      <c r="L92" s="85"/>
      <c r="M92" s="77"/>
    </row>
    <row r="93" spans="1:55" ht="20.100000000000001" customHeight="1">
      <c r="A93" s="81"/>
      <c r="B93" s="73"/>
      <c r="C93" s="93"/>
      <c r="D93" s="75"/>
      <c r="E93" s="76"/>
      <c r="F93" s="85"/>
      <c r="G93" s="85"/>
      <c r="H93" s="85"/>
      <c r="I93" s="85"/>
      <c r="J93" s="85"/>
      <c r="K93" s="85"/>
      <c r="L93" s="85"/>
      <c r="M93" s="77"/>
    </row>
    <row r="94" spans="1:55" ht="20.100000000000001" customHeight="1">
      <c r="A94" s="81"/>
      <c r="B94" s="73"/>
      <c r="C94" s="93"/>
      <c r="D94" s="75"/>
      <c r="E94" s="76"/>
      <c r="F94" s="85"/>
      <c r="G94" s="85"/>
      <c r="H94" s="85"/>
      <c r="I94" s="85"/>
      <c r="J94" s="85"/>
      <c r="K94" s="85"/>
      <c r="L94" s="85"/>
      <c r="M94" s="77"/>
    </row>
    <row r="95" spans="1:55" ht="20.100000000000001" customHeight="1">
      <c r="A95" s="81"/>
      <c r="B95" s="73"/>
      <c r="C95" s="93"/>
      <c r="D95" s="75"/>
      <c r="E95" s="76"/>
      <c r="F95" s="85"/>
      <c r="G95" s="85"/>
      <c r="H95" s="85"/>
      <c r="I95" s="85"/>
      <c r="J95" s="85"/>
      <c r="K95" s="85"/>
      <c r="L95" s="85"/>
      <c r="M95" s="77"/>
    </row>
    <row r="96" spans="1:55" ht="20.100000000000001" customHeight="1">
      <c r="A96" s="81"/>
      <c r="B96" s="73"/>
      <c r="C96" s="93"/>
      <c r="D96" s="75"/>
      <c r="E96" s="76"/>
      <c r="F96" s="85"/>
      <c r="G96" s="85"/>
      <c r="H96" s="85"/>
      <c r="I96" s="85"/>
      <c r="J96" s="85"/>
      <c r="K96" s="85"/>
      <c r="L96" s="85"/>
      <c r="M96" s="77"/>
    </row>
    <row r="97" spans="1:55" ht="20.100000000000001" customHeight="1">
      <c r="A97" s="81"/>
      <c r="B97" s="73"/>
      <c r="C97" s="93"/>
      <c r="D97" s="75"/>
      <c r="E97" s="76"/>
      <c r="F97" s="85"/>
      <c r="G97" s="85"/>
      <c r="H97" s="85"/>
      <c r="I97" s="85"/>
      <c r="J97" s="85"/>
      <c r="K97" s="85"/>
      <c r="L97" s="85"/>
      <c r="M97" s="77"/>
    </row>
    <row r="98" spans="1:55" ht="20.100000000000001" customHeight="1">
      <c r="A98" s="81"/>
      <c r="B98" s="73"/>
      <c r="C98" s="93"/>
      <c r="D98" s="75"/>
      <c r="E98" s="76"/>
      <c r="F98" s="85"/>
      <c r="G98" s="85"/>
      <c r="H98" s="85"/>
      <c r="I98" s="85"/>
      <c r="J98" s="85"/>
      <c r="K98" s="85"/>
      <c r="L98" s="85"/>
      <c r="M98" s="77"/>
    </row>
    <row r="99" spans="1:55" ht="20.100000000000001" customHeight="1">
      <c r="A99" s="81"/>
      <c r="B99" s="73"/>
      <c r="C99" s="93"/>
      <c r="D99" s="75"/>
      <c r="E99" s="76"/>
      <c r="F99" s="85"/>
      <c r="G99" s="85"/>
      <c r="H99" s="85"/>
      <c r="I99" s="85"/>
      <c r="J99" s="85"/>
      <c r="K99" s="85"/>
      <c r="L99" s="85"/>
      <c r="M99" s="77"/>
    </row>
    <row r="100" spans="1:55" ht="20.100000000000001" customHeight="1">
      <c r="A100" s="81"/>
      <c r="B100" s="73"/>
      <c r="C100" s="93"/>
      <c r="D100" s="75"/>
      <c r="E100" s="76"/>
      <c r="F100" s="85"/>
      <c r="G100" s="85"/>
      <c r="H100" s="85"/>
      <c r="I100" s="85"/>
      <c r="J100" s="85"/>
      <c r="K100" s="85"/>
      <c r="L100" s="85"/>
      <c r="M100" s="77"/>
    </row>
    <row r="101" spans="1:55" ht="20.100000000000001" customHeight="1">
      <c r="A101" s="81"/>
      <c r="B101" s="73"/>
      <c r="C101" s="93"/>
      <c r="D101" s="75"/>
      <c r="E101" s="76"/>
      <c r="F101" s="85"/>
      <c r="G101" s="85"/>
      <c r="H101" s="85"/>
      <c r="I101" s="85"/>
      <c r="J101" s="85"/>
      <c r="K101" s="85"/>
      <c r="L101" s="85"/>
      <c r="M101" s="77"/>
    </row>
    <row r="102" spans="1:55" ht="20.100000000000001" customHeight="1">
      <c r="A102" s="81"/>
      <c r="B102" s="73"/>
      <c r="C102" s="93"/>
      <c r="D102" s="75"/>
      <c r="E102" s="76"/>
      <c r="F102" s="85"/>
      <c r="G102" s="85"/>
      <c r="H102" s="85"/>
      <c r="I102" s="85"/>
      <c r="J102" s="85"/>
      <c r="K102" s="85"/>
      <c r="L102" s="85"/>
      <c r="M102" s="77"/>
    </row>
    <row r="103" spans="1:55" ht="20.100000000000001" customHeight="1">
      <c r="A103" s="81"/>
      <c r="B103" s="73"/>
      <c r="C103" s="93"/>
      <c r="D103" s="75"/>
      <c r="E103" s="76"/>
      <c r="F103" s="85"/>
      <c r="G103" s="85"/>
      <c r="H103" s="85"/>
      <c r="I103" s="85"/>
      <c r="J103" s="85"/>
      <c r="K103" s="85"/>
      <c r="L103" s="85"/>
      <c r="M103" s="77"/>
    </row>
    <row r="104" spans="1:55" ht="20.100000000000001" customHeight="1">
      <c r="A104" s="81"/>
      <c r="B104" s="73"/>
      <c r="C104" s="93"/>
      <c r="D104" s="75"/>
      <c r="E104" s="76"/>
      <c r="F104" s="85"/>
      <c r="G104" s="85"/>
      <c r="H104" s="85"/>
      <c r="I104" s="85"/>
      <c r="J104" s="85"/>
      <c r="K104" s="85"/>
      <c r="L104" s="85"/>
      <c r="M104" s="77"/>
    </row>
    <row r="105" spans="1:55" ht="20.100000000000001" customHeight="1">
      <c r="A105" s="81"/>
      <c r="B105" s="73"/>
      <c r="C105" s="93"/>
      <c r="D105" s="75"/>
      <c r="E105" s="76"/>
      <c r="F105" s="85"/>
      <c r="G105" s="85"/>
      <c r="H105" s="85"/>
      <c r="I105" s="85"/>
      <c r="J105" s="85"/>
      <c r="K105" s="85"/>
      <c r="L105" s="85"/>
      <c r="M105" s="77"/>
    </row>
    <row r="106" spans="1:55" ht="20.100000000000001" customHeight="1">
      <c r="A106" s="81"/>
      <c r="B106" s="73"/>
      <c r="C106" s="93"/>
      <c r="D106" s="75"/>
      <c r="E106" s="76"/>
      <c r="F106" s="85"/>
      <c r="G106" s="85"/>
      <c r="H106" s="85"/>
      <c r="I106" s="85"/>
      <c r="J106" s="85"/>
      <c r="K106" s="85"/>
      <c r="L106" s="85"/>
      <c r="M106" s="77"/>
    </row>
    <row r="107" spans="1:55" s="32" customFormat="1" ht="20.100000000000001" customHeight="1">
      <c r="A107" s="25"/>
      <c r="B107" s="26"/>
      <c r="C107" s="34"/>
      <c r="D107" s="27"/>
      <c r="E107" s="28"/>
      <c r="F107" s="28"/>
      <c r="G107" s="28"/>
      <c r="H107" s="28"/>
      <c r="I107" s="28"/>
      <c r="J107" s="28"/>
      <c r="K107" s="28"/>
      <c r="L107" s="28"/>
      <c r="M107" s="30"/>
      <c r="BC107" s="33"/>
    </row>
  </sheetData>
  <mergeCells count="10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8" type="noConversion"/>
  <printOptions horizontalCentered="1"/>
  <pageMargins left="0.43307086614173229" right="0.35433070866141736" top="0.39370078740157483" bottom="0.27559055118110237" header="0.31496062992125984" footer="0.19685039370078741"/>
  <pageSetup paperSize="9" scale="90" orientation="landscape" r:id="rId1"/>
  <ignoredErrors>
    <ignoredError sqref="F5:F6 H5:H6 F8 H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총괄표</vt:lpstr>
      <vt:lpstr>내역서</vt:lpstr>
      <vt:lpstr>내역서!Print_Area</vt:lpstr>
      <vt:lpstr>총괄표!Print_Area</vt:lpstr>
      <vt:lpstr>내역서!Print_Titles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revision>47</cp:revision>
  <cp:lastPrinted>2022-06-07T06:32:54Z</cp:lastPrinted>
  <dcterms:created xsi:type="dcterms:W3CDTF">2010-09-01T01:14:20Z</dcterms:created>
  <dcterms:modified xsi:type="dcterms:W3CDTF">2022-06-21T00:55:10Z</dcterms:modified>
</cp:coreProperties>
</file>