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4120" yWindow="-120" windowWidth="24240" windowHeight="13140" activeTab="1"/>
  </bookViews>
  <sheets>
    <sheet name="공종별집계표" sheetId="7" r:id="rId1"/>
    <sheet name="공종별내역서" sheetId="6" r:id="rId2"/>
    <sheet name="일위대가목록" sheetId="5" r:id="rId3"/>
    <sheet name="일위대가" sheetId="4" r:id="rId4"/>
    <sheet name="단가대비표" sheetId="3" r:id="rId5"/>
    <sheet name=" 공사설정 " sheetId="2" r:id="rId6"/>
  </sheets>
  <definedNames>
    <definedName name="_xlnm.Print_Area" localSheetId="1">공종별내역서!$A$1:$M$603</definedName>
    <definedName name="_xlnm.Print_Area" localSheetId="0">공종별집계표!$A$1:$M$27</definedName>
    <definedName name="_xlnm.Print_Area" localSheetId="4">단가대비표!$A$1:$X$381</definedName>
    <definedName name="_xlnm.Print_Area" localSheetId="3">일위대가!$A$1:$M$883</definedName>
    <definedName name="_xlnm.Print_Area" localSheetId="2">일위대가목록!$A$1:$J$123</definedName>
    <definedName name="_xlnm.Print_Titles" localSheetId="1">공종별내역서!$1:$3</definedName>
    <definedName name="_xlnm.Print_Titles" localSheetId="0">공종별집계표!$1:$4</definedName>
    <definedName name="_xlnm.Print_Titles" localSheetId="4">단가대비표!$1:$4</definedName>
    <definedName name="_xlnm.Print_Titles" localSheetId="3">일위대가!$1:$3</definedName>
    <definedName name="_xlnm.Print_Titles" localSheetId="2">일위대가목록!$1:$3</definedName>
  </definedNames>
  <calcPr calcId="125725"/>
</workbook>
</file>

<file path=xl/calcChain.xml><?xml version="1.0" encoding="utf-8"?>
<calcChain xmlns="http://schemas.openxmlformats.org/spreadsheetml/2006/main">
  <c r="G856" i="4"/>
  <c r="C444"/>
  <c r="C438" l="1"/>
  <c r="I595" i="6" l="1"/>
  <c r="J595" s="1"/>
  <c r="G595"/>
  <c r="E595"/>
  <c r="I594"/>
  <c r="G594"/>
  <c r="H594" s="1"/>
  <c r="E594"/>
  <c r="I593"/>
  <c r="G593"/>
  <c r="E593"/>
  <c r="I592"/>
  <c r="K592" s="1"/>
  <c r="G592"/>
  <c r="E592"/>
  <c r="I591"/>
  <c r="J591" s="1"/>
  <c r="G591"/>
  <c r="E591"/>
  <c r="I590"/>
  <c r="G590"/>
  <c r="E590"/>
  <c r="I589"/>
  <c r="G589"/>
  <c r="E589"/>
  <c r="I588"/>
  <c r="K588" s="1"/>
  <c r="G588"/>
  <c r="E588"/>
  <c r="I587"/>
  <c r="J587" s="1"/>
  <c r="G587"/>
  <c r="E587"/>
  <c r="I586"/>
  <c r="G586"/>
  <c r="H586" s="1"/>
  <c r="E586"/>
  <c r="I585"/>
  <c r="G585"/>
  <c r="E585"/>
  <c r="I584"/>
  <c r="K584" s="1"/>
  <c r="G584"/>
  <c r="E584"/>
  <c r="I583"/>
  <c r="J583" s="1"/>
  <c r="G583"/>
  <c r="E583"/>
  <c r="I582"/>
  <c r="G582"/>
  <c r="E582"/>
  <c r="I581"/>
  <c r="G581"/>
  <c r="E581"/>
  <c r="I485"/>
  <c r="G485"/>
  <c r="E485"/>
  <c r="I881" i="4"/>
  <c r="J881" s="1"/>
  <c r="G881"/>
  <c r="E881"/>
  <c r="I880"/>
  <c r="G880"/>
  <c r="H880" s="1"/>
  <c r="E880"/>
  <c r="F880" s="1"/>
  <c r="I879"/>
  <c r="G879"/>
  <c r="E879"/>
  <c r="I874"/>
  <c r="G874"/>
  <c r="E874"/>
  <c r="I873"/>
  <c r="J873" s="1"/>
  <c r="G873"/>
  <c r="H873" s="1"/>
  <c r="E873"/>
  <c r="I868"/>
  <c r="G868"/>
  <c r="K868" s="1"/>
  <c r="E868"/>
  <c r="F868" s="1"/>
  <c r="I867"/>
  <c r="G867"/>
  <c r="E867"/>
  <c r="K867" s="1"/>
  <c r="I862"/>
  <c r="J862" s="1"/>
  <c r="G862"/>
  <c r="E862"/>
  <c r="I861"/>
  <c r="K861" s="1"/>
  <c r="G861"/>
  <c r="H861" s="1"/>
  <c r="H864" s="1"/>
  <c r="F120" i="5" s="1"/>
  <c r="E861" i="4"/>
  <c r="I856"/>
  <c r="E856"/>
  <c r="F856" s="1"/>
  <c r="I855"/>
  <c r="G855"/>
  <c r="E855"/>
  <c r="I850"/>
  <c r="K850" s="1"/>
  <c r="G850"/>
  <c r="H850" s="1"/>
  <c r="E850"/>
  <c r="I849"/>
  <c r="G849"/>
  <c r="K849" s="1"/>
  <c r="E849"/>
  <c r="F849" s="1"/>
  <c r="I848"/>
  <c r="G848"/>
  <c r="E848"/>
  <c r="I847"/>
  <c r="G847"/>
  <c r="E847"/>
  <c r="I846"/>
  <c r="J846" s="1"/>
  <c r="G846"/>
  <c r="H846" s="1"/>
  <c r="E846"/>
  <c r="I845"/>
  <c r="G845"/>
  <c r="E845"/>
  <c r="I844"/>
  <c r="G844"/>
  <c r="E844"/>
  <c r="I843"/>
  <c r="J843" s="1"/>
  <c r="G843"/>
  <c r="E843"/>
  <c r="I842"/>
  <c r="J842" s="1"/>
  <c r="G842"/>
  <c r="E842"/>
  <c r="I841"/>
  <c r="G841"/>
  <c r="H841" s="1"/>
  <c r="E841"/>
  <c r="F841" s="1"/>
  <c r="I840"/>
  <c r="G840"/>
  <c r="E840"/>
  <c r="I839"/>
  <c r="G839"/>
  <c r="E839"/>
  <c r="I838"/>
  <c r="J838" s="1"/>
  <c r="G838"/>
  <c r="E838"/>
  <c r="I834"/>
  <c r="G834"/>
  <c r="E834"/>
  <c r="F834" s="1"/>
  <c r="F835" s="1"/>
  <c r="I830"/>
  <c r="G830"/>
  <c r="E830"/>
  <c r="K830" s="1"/>
  <c r="I825"/>
  <c r="J825" s="1"/>
  <c r="G825"/>
  <c r="H825" s="1"/>
  <c r="E825"/>
  <c r="I824"/>
  <c r="J824" s="1"/>
  <c r="G824"/>
  <c r="H824" s="1"/>
  <c r="E824"/>
  <c r="I819"/>
  <c r="G819"/>
  <c r="H819" s="1"/>
  <c r="E819"/>
  <c r="I818"/>
  <c r="G818"/>
  <c r="E818"/>
  <c r="I813"/>
  <c r="K813" s="1"/>
  <c r="G813"/>
  <c r="E813"/>
  <c r="I812"/>
  <c r="K812" s="1"/>
  <c r="G812"/>
  <c r="H812" s="1"/>
  <c r="E812"/>
  <c r="I811"/>
  <c r="G811"/>
  <c r="H811" s="1"/>
  <c r="E811"/>
  <c r="I806"/>
  <c r="G806"/>
  <c r="E806"/>
  <c r="I805"/>
  <c r="G805"/>
  <c r="E805"/>
  <c r="I804"/>
  <c r="J804" s="1"/>
  <c r="G804"/>
  <c r="H804" s="1"/>
  <c r="H808" s="1"/>
  <c r="F112" i="5" s="1"/>
  <c r="E804" i="4"/>
  <c r="I799"/>
  <c r="G799"/>
  <c r="H799" s="1"/>
  <c r="E799"/>
  <c r="F799" s="1"/>
  <c r="I798"/>
  <c r="G798"/>
  <c r="E798"/>
  <c r="I797"/>
  <c r="J797" s="1"/>
  <c r="J801" s="1"/>
  <c r="G111" i="5" s="1"/>
  <c r="G797" i="4"/>
  <c r="E797"/>
  <c r="I792"/>
  <c r="J792" s="1"/>
  <c r="G792"/>
  <c r="E792"/>
  <c r="I791"/>
  <c r="G791"/>
  <c r="H791" s="1"/>
  <c r="E791"/>
  <c r="I790"/>
  <c r="G790"/>
  <c r="E790"/>
  <c r="I785"/>
  <c r="G785"/>
  <c r="E785"/>
  <c r="I784"/>
  <c r="J784" s="1"/>
  <c r="G784"/>
  <c r="H784" s="1"/>
  <c r="E784"/>
  <c r="I783"/>
  <c r="G783"/>
  <c r="H783" s="1"/>
  <c r="E783"/>
  <c r="F783" s="1"/>
  <c r="I778"/>
  <c r="G778"/>
  <c r="E778"/>
  <c r="K778" s="1"/>
  <c r="I777"/>
  <c r="G777"/>
  <c r="E777"/>
  <c r="I776"/>
  <c r="J776" s="1"/>
  <c r="G776"/>
  <c r="E776"/>
  <c r="I771"/>
  <c r="G771"/>
  <c r="H771" s="1"/>
  <c r="E771"/>
  <c r="I770"/>
  <c r="G770"/>
  <c r="E770"/>
  <c r="F770" s="1"/>
  <c r="I769"/>
  <c r="K769" s="1"/>
  <c r="G769"/>
  <c r="E769"/>
  <c r="I764"/>
  <c r="J764" s="1"/>
  <c r="G764"/>
  <c r="E764"/>
  <c r="I763"/>
  <c r="G763"/>
  <c r="H763" s="1"/>
  <c r="E763"/>
  <c r="I762"/>
  <c r="G762"/>
  <c r="E762"/>
  <c r="K762" s="1"/>
  <c r="I757"/>
  <c r="J757" s="1"/>
  <c r="G757"/>
  <c r="E757"/>
  <c r="I756"/>
  <c r="J756" s="1"/>
  <c r="G756"/>
  <c r="H756" s="1"/>
  <c r="E758" s="1"/>
  <c r="E756"/>
  <c r="I755"/>
  <c r="G755"/>
  <c r="H755" s="1"/>
  <c r="E755"/>
  <c r="I750"/>
  <c r="G750"/>
  <c r="E750"/>
  <c r="K750" s="1"/>
  <c r="I749"/>
  <c r="G749"/>
  <c r="E749"/>
  <c r="I748"/>
  <c r="J748" s="1"/>
  <c r="G748"/>
  <c r="E748"/>
  <c r="I743"/>
  <c r="G743"/>
  <c r="H743" s="1"/>
  <c r="E743"/>
  <c r="I742"/>
  <c r="G742"/>
  <c r="E742"/>
  <c r="I741"/>
  <c r="K741" s="1"/>
  <c r="G741"/>
  <c r="E741"/>
  <c r="I736"/>
  <c r="J736" s="1"/>
  <c r="G736"/>
  <c r="H736" s="1"/>
  <c r="E736"/>
  <c r="I735"/>
  <c r="G735"/>
  <c r="H735" s="1"/>
  <c r="E737" s="1"/>
  <c r="F737" s="1"/>
  <c r="L737" s="1"/>
  <c r="E735"/>
  <c r="F735" s="1"/>
  <c r="I734"/>
  <c r="G734"/>
  <c r="E734"/>
  <c r="F734" s="1"/>
  <c r="I729"/>
  <c r="K729" s="1"/>
  <c r="G729"/>
  <c r="E729"/>
  <c r="I728"/>
  <c r="J728" s="1"/>
  <c r="G728"/>
  <c r="E728"/>
  <c r="I727"/>
  <c r="G727"/>
  <c r="H727" s="1"/>
  <c r="E727"/>
  <c r="I722"/>
  <c r="G722"/>
  <c r="E722"/>
  <c r="K722" s="1"/>
  <c r="I721"/>
  <c r="G721"/>
  <c r="E721"/>
  <c r="I720"/>
  <c r="J720" s="1"/>
  <c r="G720"/>
  <c r="H720" s="1"/>
  <c r="E720"/>
  <c r="I715"/>
  <c r="G715"/>
  <c r="H715" s="1"/>
  <c r="E715"/>
  <c r="I714"/>
  <c r="G714"/>
  <c r="E714"/>
  <c r="K714" s="1"/>
  <c r="I713"/>
  <c r="G713"/>
  <c r="E713"/>
  <c r="I708"/>
  <c r="J708" s="1"/>
  <c r="G708"/>
  <c r="H708" s="1"/>
  <c r="E708"/>
  <c r="I707"/>
  <c r="G707"/>
  <c r="H707" s="1"/>
  <c r="E709" s="1"/>
  <c r="E707"/>
  <c r="I706"/>
  <c r="G706"/>
  <c r="E706"/>
  <c r="I701"/>
  <c r="G701"/>
  <c r="E701"/>
  <c r="I700"/>
  <c r="J700" s="1"/>
  <c r="G700"/>
  <c r="H700" s="1"/>
  <c r="E700"/>
  <c r="I699"/>
  <c r="G699"/>
  <c r="H699" s="1"/>
  <c r="E699"/>
  <c r="F699" s="1"/>
  <c r="I698"/>
  <c r="G698"/>
  <c r="E698"/>
  <c r="F698" s="1"/>
  <c r="I693"/>
  <c r="K693" s="1"/>
  <c r="G693"/>
  <c r="E693"/>
  <c r="I692"/>
  <c r="J692" s="1"/>
  <c r="G692"/>
  <c r="E692"/>
  <c r="I691"/>
  <c r="G691"/>
  <c r="H691" s="1"/>
  <c r="E691"/>
  <c r="I690"/>
  <c r="G690"/>
  <c r="E690"/>
  <c r="I686"/>
  <c r="G686"/>
  <c r="E686"/>
  <c r="I685"/>
  <c r="J685" s="1"/>
  <c r="G685"/>
  <c r="E685"/>
  <c r="I681"/>
  <c r="G681"/>
  <c r="H681" s="1"/>
  <c r="E681"/>
  <c r="F681" s="1"/>
  <c r="I680"/>
  <c r="G680"/>
  <c r="E680"/>
  <c r="K680" s="1"/>
  <c r="I676"/>
  <c r="G676"/>
  <c r="E676"/>
  <c r="I675"/>
  <c r="J675" s="1"/>
  <c r="G675"/>
  <c r="H675" s="1"/>
  <c r="E675"/>
  <c r="I671"/>
  <c r="J671" s="1"/>
  <c r="G671"/>
  <c r="H671" s="1"/>
  <c r="E671"/>
  <c r="F671" s="1"/>
  <c r="I670"/>
  <c r="G670"/>
  <c r="E670"/>
  <c r="F670" s="1"/>
  <c r="I666"/>
  <c r="J666" s="1"/>
  <c r="G666"/>
  <c r="E666"/>
  <c r="I665"/>
  <c r="J665" s="1"/>
  <c r="G665"/>
  <c r="E665"/>
  <c r="I661"/>
  <c r="G661"/>
  <c r="H661" s="1"/>
  <c r="E661"/>
  <c r="F661" s="1"/>
  <c r="I660"/>
  <c r="G660"/>
  <c r="E660"/>
  <c r="F660" s="1"/>
  <c r="F662" s="1"/>
  <c r="E90" i="5" s="1"/>
  <c r="I656" i="4"/>
  <c r="J656" s="1"/>
  <c r="G656"/>
  <c r="E656"/>
  <c r="I655"/>
  <c r="J655" s="1"/>
  <c r="G655"/>
  <c r="E655"/>
  <c r="I651"/>
  <c r="G651"/>
  <c r="E651"/>
  <c r="I650"/>
  <c r="G650"/>
  <c r="E650"/>
  <c r="I646"/>
  <c r="G646"/>
  <c r="E646"/>
  <c r="I645"/>
  <c r="J645" s="1"/>
  <c r="G645"/>
  <c r="E645"/>
  <c r="I641"/>
  <c r="G641"/>
  <c r="H641" s="1"/>
  <c r="E641"/>
  <c r="I640"/>
  <c r="G640"/>
  <c r="E640"/>
  <c r="I635"/>
  <c r="G635"/>
  <c r="E635"/>
  <c r="I634"/>
  <c r="J634" s="1"/>
  <c r="G634"/>
  <c r="E634"/>
  <c r="I633"/>
  <c r="G633"/>
  <c r="H633" s="1"/>
  <c r="E633"/>
  <c r="I632"/>
  <c r="G632"/>
  <c r="E632"/>
  <c r="K632" s="1"/>
  <c r="I627"/>
  <c r="K627" s="1"/>
  <c r="G627"/>
  <c r="E627"/>
  <c r="I626"/>
  <c r="J626" s="1"/>
  <c r="G626"/>
  <c r="E626"/>
  <c r="I625"/>
  <c r="G625"/>
  <c r="H625" s="1"/>
  <c r="E625"/>
  <c r="I624"/>
  <c r="G624"/>
  <c r="E624"/>
  <c r="I619"/>
  <c r="J619" s="1"/>
  <c r="G619"/>
  <c r="E619"/>
  <c r="I618"/>
  <c r="J618" s="1"/>
  <c r="G618"/>
  <c r="E618"/>
  <c r="I617"/>
  <c r="G617"/>
  <c r="H617" s="1"/>
  <c r="E617"/>
  <c r="F617" s="1"/>
  <c r="I616"/>
  <c r="G616"/>
  <c r="E616"/>
  <c r="F616" s="1"/>
  <c r="I611"/>
  <c r="K611" s="1"/>
  <c r="G611"/>
  <c r="E611"/>
  <c r="I610"/>
  <c r="J610" s="1"/>
  <c r="G610"/>
  <c r="H610" s="1"/>
  <c r="E612" s="1"/>
  <c r="F612" s="1"/>
  <c r="L612" s="1"/>
  <c r="E610"/>
  <c r="I609"/>
  <c r="G609"/>
  <c r="H609" s="1"/>
  <c r="E609"/>
  <c r="I608"/>
  <c r="G608"/>
  <c r="E608"/>
  <c r="I603"/>
  <c r="G603"/>
  <c r="E603"/>
  <c r="I602"/>
  <c r="J602" s="1"/>
  <c r="G602"/>
  <c r="E602"/>
  <c r="I601"/>
  <c r="G601"/>
  <c r="H601" s="1"/>
  <c r="E601"/>
  <c r="I598"/>
  <c r="G598"/>
  <c r="E598"/>
  <c r="K598" s="1"/>
  <c r="I596"/>
  <c r="G596"/>
  <c r="E596"/>
  <c r="I591"/>
  <c r="K591" s="1"/>
  <c r="G591"/>
  <c r="H591" s="1"/>
  <c r="E591"/>
  <c r="I590"/>
  <c r="G590"/>
  <c r="H590" s="1"/>
  <c r="E592" s="1"/>
  <c r="E590"/>
  <c r="I589"/>
  <c r="G589"/>
  <c r="E589"/>
  <c r="I586"/>
  <c r="K586" s="1"/>
  <c r="G586"/>
  <c r="E586"/>
  <c r="I584"/>
  <c r="J584" s="1"/>
  <c r="G584"/>
  <c r="H584" s="1"/>
  <c r="E584"/>
  <c r="I579"/>
  <c r="G579"/>
  <c r="H579" s="1"/>
  <c r="E579"/>
  <c r="I578"/>
  <c r="G578"/>
  <c r="E578"/>
  <c r="I577"/>
  <c r="J577" s="1"/>
  <c r="G577"/>
  <c r="E577"/>
  <c r="I574"/>
  <c r="G574"/>
  <c r="E574"/>
  <c r="I572"/>
  <c r="G572"/>
  <c r="H572" s="1"/>
  <c r="E572"/>
  <c r="F572" s="1"/>
  <c r="I567"/>
  <c r="G567"/>
  <c r="E567"/>
  <c r="I566"/>
  <c r="G566"/>
  <c r="E566"/>
  <c r="I565"/>
  <c r="J565" s="1"/>
  <c r="G565"/>
  <c r="H565" s="1"/>
  <c r="E565"/>
  <c r="I562"/>
  <c r="G562"/>
  <c r="H562" s="1"/>
  <c r="E562"/>
  <c r="I560"/>
  <c r="G560"/>
  <c r="E560"/>
  <c r="I555"/>
  <c r="G555"/>
  <c r="E555"/>
  <c r="I554"/>
  <c r="J554" s="1"/>
  <c r="G554"/>
  <c r="E554"/>
  <c r="I553"/>
  <c r="G553"/>
  <c r="H553" s="1"/>
  <c r="E553"/>
  <c r="I550"/>
  <c r="G550"/>
  <c r="E550"/>
  <c r="K550" s="1"/>
  <c r="I548"/>
  <c r="G548"/>
  <c r="E548"/>
  <c r="I543"/>
  <c r="J543" s="1"/>
  <c r="G543"/>
  <c r="H543" s="1"/>
  <c r="E543"/>
  <c r="I542"/>
  <c r="G542"/>
  <c r="H542" s="1"/>
  <c r="E544" s="1"/>
  <c r="F544" s="1"/>
  <c r="E542"/>
  <c r="I541"/>
  <c r="G541"/>
  <c r="E541"/>
  <c r="I538"/>
  <c r="K538" s="1"/>
  <c r="G538"/>
  <c r="E538"/>
  <c r="I536"/>
  <c r="J536" s="1"/>
  <c r="G536"/>
  <c r="H536" s="1"/>
  <c r="E536"/>
  <c r="I531"/>
  <c r="G531"/>
  <c r="E531"/>
  <c r="I530"/>
  <c r="G530"/>
  <c r="E530"/>
  <c r="I529"/>
  <c r="G529"/>
  <c r="E529"/>
  <c r="I526"/>
  <c r="J526" s="1"/>
  <c r="G526"/>
  <c r="E526"/>
  <c r="I524"/>
  <c r="G524"/>
  <c r="H524" s="1"/>
  <c r="E524"/>
  <c r="I519"/>
  <c r="G519"/>
  <c r="E519"/>
  <c r="F519" s="1"/>
  <c r="I518"/>
  <c r="G518"/>
  <c r="E518"/>
  <c r="I517"/>
  <c r="J517" s="1"/>
  <c r="G517"/>
  <c r="H517" s="1"/>
  <c r="E517"/>
  <c r="I514"/>
  <c r="G514"/>
  <c r="H514" s="1"/>
  <c r="E514"/>
  <c r="I512"/>
  <c r="G512"/>
  <c r="E512"/>
  <c r="F512" s="1"/>
  <c r="I507"/>
  <c r="G507"/>
  <c r="E507"/>
  <c r="I506"/>
  <c r="J506" s="1"/>
  <c r="G506"/>
  <c r="E506"/>
  <c r="I505"/>
  <c r="G505"/>
  <c r="H505" s="1"/>
  <c r="E505"/>
  <c r="I503"/>
  <c r="G503"/>
  <c r="E503"/>
  <c r="I498"/>
  <c r="G498"/>
  <c r="E498"/>
  <c r="I497"/>
  <c r="J497" s="1"/>
  <c r="G497"/>
  <c r="E497"/>
  <c r="I496"/>
  <c r="G496"/>
  <c r="H496" s="1"/>
  <c r="E496"/>
  <c r="F496" s="1"/>
  <c r="I494"/>
  <c r="G494"/>
  <c r="E494"/>
  <c r="I489"/>
  <c r="G489"/>
  <c r="E489"/>
  <c r="I488"/>
  <c r="J488" s="1"/>
  <c r="G488"/>
  <c r="E488"/>
  <c r="I487"/>
  <c r="G487"/>
  <c r="H487" s="1"/>
  <c r="E487"/>
  <c r="I485"/>
  <c r="G485"/>
  <c r="E485"/>
  <c r="K485" s="1"/>
  <c r="I480"/>
  <c r="K480" s="1"/>
  <c r="G480"/>
  <c r="E480"/>
  <c r="I479"/>
  <c r="J479" s="1"/>
  <c r="G479"/>
  <c r="H479" s="1"/>
  <c r="E481" s="1"/>
  <c r="F481" s="1"/>
  <c r="E479"/>
  <c r="I478"/>
  <c r="G478"/>
  <c r="H478" s="1"/>
  <c r="E478"/>
  <c r="F478" s="1"/>
  <c r="I476"/>
  <c r="G476"/>
  <c r="E476"/>
  <c r="F476" s="1"/>
  <c r="I471"/>
  <c r="G471"/>
  <c r="E471"/>
  <c r="I470"/>
  <c r="G470"/>
  <c r="E470"/>
  <c r="I469"/>
  <c r="G469"/>
  <c r="H469" s="1"/>
  <c r="E469"/>
  <c r="I467"/>
  <c r="G467"/>
  <c r="E467"/>
  <c r="I462"/>
  <c r="G462"/>
  <c r="E462"/>
  <c r="I461"/>
  <c r="J461" s="1"/>
  <c r="G461"/>
  <c r="H461" s="1"/>
  <c r="E461"/>
  <c r="I460"/>
  <c r="G460"/>
  <c r="E460"/>
  <c r="I458"/>
  <c r="G458"/>
  <c r="E458"/>
  <c r="I453"/>
  <c r="J453" s="1"/>
  <c r="G453"/>
  <c r="E453"/>
  <c r="I452"/>
  <c r="J452" s="1"/>
  <c r="G452"/>
  <c r="E452"/>
  <c r="I451"/>
  <c r="G451"/>
  <c r="H451" s="1"/>
  <c r="E451"/>
  <c r="F451" s="1"/>
  <c r="I449"/>
  <c r="G449"/>
  <c r="E449"/>
  <c r="F449" s="1"/>
  <c r="I443"/>
  <c r="K443" s="1"/>
  <c r="G443"/>
  <c r="E443"/>
  <c r="I434"/>
  <c r="J434" s="1"/>
  <c r="G434"/>
  <c r="E434"/>
  <c r="I430"/>
  <c r="G430"/>
  <c r="H430" s="1"/>
  <c r="H431" s="1"/>
  <c r="F63" i="5" s="1"/>
  <c r="E430" i="4"/>
  <c r="I426"/>
  <c r="G426"/>
  <c r="E426"/>
  <c r="I425"/>
  <c r="G425"/>
  <c r="E425"/>
  <c r="I421"/>
  <c r="J421" s="1"/>
  <c r="G421"/>
  <c r="E421"/>
  <c r="I420"/>
  <c r="G420"/>
  <c r="H420" s="1"/>
  <c r="H422" s="1"/>
  <c r="F61" i="5" s="1"/>
  <c r="E420" i="4"/>
  <c r="I416"/>
  <c r="G416"/>
  <c r="E416"/>
  <c r="K416" s="1"/>
  <c r="I415"/>
  <c r="G415"/>
  <c r="E415"/>
  <c r="I411"/>
  <c r="J411" s="1"/>
  <c r="G411"/>
  <c r="H411" s="1"/>
  <c r="E411"/>
  <c r="I410"/>
  <c r="G410"/>
  <c r="H410" s="1"/>
  <c r="E410"/>
  <c r="F410" s="1"/>
  <c r="I406"/>
  <c r="G406"/>
  <c r="E406"/>
  <c r="F406" s="1"/>
  <c r="I405"/>
  <c r="J405" s="1"/>
  <c r="J407" s="1"/>
  <c r="G58" i="5" s="1"/>
  <c r="G405" i="4"/>
  <c r="E405"/>
  <c r="I401"/>
  <c r="J401" s="1"/>
  <c r="G401"/>
  <c r="E401"/>
  <c r="I400"/>
  <c r="G400"/>
  <c r="H400" s="1"/>
  <c r="E400"/>
  <c r="F400" s="1"/>
  <c r="I395"/>
  <c r="G395"/>
  <c r="E395"/>
  <c r="I394"/>
  <c r="K394" s="1"/>
  <c r="G394"/>
  <c r="E394"/>
  <c r="I390"/>
  <c r="J390" s="1"/>
  <c r="G390"/>
  <c r="E390"/>
  <c r="I389"/>
  <c r="G389"/>
  <c r="E389"/>
  <c r="I387"/>
  <c r="G387"/>
  <c r="E387"/>
  <c r="K387" s="1"/>
  <c r="I386"/>
  <c r="G386"/>
  <c r="E386"/>
  <c r="I382"/>
  <c r="J382" s="1"/>
  <c r="G382"/>
  <c r="E382"/>
  <c r="I381"/>
  <c r="G381"/>
  <c r="H381" s="1"/>
  <c r="E381"/>
  <c r="I379"/>
  <c r="G379"/>
  <c r="E379"/>
  <c r="K379" s="1"/>
  <c r="I378"/>
  <c r="G378"/>
  <c r="E378"/>
  <c r="I373"/>
  <c r="J373" s="1"/>
  <c r="G373"/>
  <c r="E373"/>
  <c r="I372"/>
  <c r="G372"/>
  <c r="H372" s="1"/>
  <c r="E372"/>
  <c r="I367"/>
  <c r="G367"/>
  <c r="E367"/>
  <c r="K367" s="1"/>
  <c r="I366"/>
  <c r="J366" s="1"/>
  <c r="G366"/>
  <c r="H366" s="1"/>
  <c r="E366"/>
  <c r="I362"/>
  <c r="J362" s="1"/>
  <c r="G362"/>
  <c r="H362" s="1"/>
  <c r="E362"/>
  <c r="I361"/>
  <c r="G361"/>
  <c r="H361" s="1"/>
  <c r="E361"/>
  <c r="I359"/>
  <c r="G359"/>
  <c r="E359"/>
  <c r="F359" s="1"/>
  <c r="I358"/>
  <c r="G358"/>
  <c r="E358"/>
  <c r="I354"/>
  <c r="J354" s="1"/>
  <c r="G354"/>
  <c r="E354"/>
  <c r="I353"/>
  <c r="G353"/>
  <c r="H353" s="1"/>
  <c r="E353"/>
  <c r="I351"/>
  <c r="G351"/>
  <c r="E351"/>
  <c r="I350"/>
  <c r="K350" s="1"/>
  <c r="G350"/>
  <c r="E350"/>
  <c r="I345"/>
  <c r="J345" s="1"/>
  <c r="G345"/>
  <c r="E345"/>
  <c r="I344"/>
  <c r="G344"/>
  <c r="H344" s="1"/>
  <c r="E344"/>
  <c r="I343"/>
  <c r="G343"/>
  <c r="E343"/>
  <c r="I342"/>
  <c r="G342"/>
  <c r="E342"/>
  <c r="I341"/>
  <c r="J341" s="1"/>
  <c r="G341"/>
  <c r="E341"/>
  <c r="I339"/>
  <c r="G339"/>
  <c r="H339" s="1"/>
  <c r="E339"/>
  <c r="I338"/>
  <c r="G338"/>
  <c r="E338"/>
  <c r="K338" s="1"/>
  <c r="I337"/>
  <c r="G337"/>
  <c r="E337"/>
  <c r="I333"/>
  <c r="J333" s="1"/>
  <c r="G333"/>
  <c r="E333"/>
  <c r="I332"/>
  <c r="G332"/>
  <c r="H332" s="1"/>
  <c r="E332"/>
  <c r="I331"/>
  <c r="G331"/>
  <c r="E331"/>
  <c r="I327"/>
  <c r="G327"/>
  <c r="E327"/>
  <c r="I326"/>
  <c r="J326" s="1"/>
  <c r="G326"/>
  <c r="E326"/>
  <c r="I325"/>
  <c r="G325"/>
  <c r="H325" s="1"/>
  <c r="H328" s="1"/>
  <c r="F47" i="5" s="1"/>
  <c r="E325" i="4"/>
  <c r="I321"/>
  <c r="G321"/>
  <c r="E321"/>
  <c r="K321" s="1"/>
  <c r="I320"/>
  <c r="G320"/>
  <c r="E320"/>
  <c r="I319"/>
  <c r="J319" s="1"/>
  <c r="G319"/>
  <c r="E319"/>
  <c r="I315"/>
  <c r="G315"/>
  <c r="H315" s="1"/>
  <c r="E315"/>
  <c r="I314"/>
  <c r="G314"/>
  <c r="E314"/>
  <c r="I313"/>
  <c r="J313" s="1"/>
  <c r="J316" s="1"/>
  <c r="G45" i="5" s="1"/>
  <c r="G313" i="4"/>
  <c r="E313"/>
  <c r="I309"/>
  <c r="J309" s="1"/>
  <c r="G309"/>
  <c r="E309"/>
  <c r="I308"/>
  <c r="J308" s="1"/>
  <c r="G308"/>
  <c r="H308" s="1"/>
  <c r="E308"/>
  <c r="F308" s="1"/>
  <c r="I307"/>
  <c r="G307"/>
  <c r="E307"/>
  <c r="I303"/>
  <c r="G303"/>
  <c r="E303"/>
  <c r="I302"/>
  <c r="G302"/>
  <c r="E302"/>
  <c r="I301"/>
  <c r="G301"/>
  <c r="H301" s="1"/>
  <c r="E301"/>
  <c r="F301" s="1"/>
  <c r="I297"/>
  <c r="G297"/>
  <c r="E297"/>
  <c r="I296"/>
  <c r="G296"/>
  <c r="E296"/>
  <c r="I295"/>
  <c r="G295"/>
  <c r="E295"/>
  <c r="I291"/>
  <c r="G291"/>
  <c r="H291" s="1"/>
  <c r="E291"/>
  <c r="F291" s="1"/>
  <c r="I290"/>
  <c r="G290"/>
  <c r="E290"/>
  <c r="I289"/>
  <c r="G289"/>
  <c r="E289"/>
  <c r="I284"/>
  <c r="J284" s="1"/>
  <c r="G284"/>
  <c r="E284"/>
  <c r="I283"/>
  <c r="G283"/>
  <c r="H283" s="1"/>
  <c r="E283"/>
  <c r="I282"/>
  <c r="G282"/>
  <c r="E282"/>
  <c r="I281"/>
  <c r="G281"/>
  <c r="E281"/>
  <c r="I279"/>
  <c r="J279" s="1"/>
  <c r="G279"/>
  <c r="H279" s="1"/>
  <c r="E279"/>
  <c r="I274"/>
  <c r="G274"/>
  <c r="H274" s="1"/>
  <c r="E274"/>
  <c r="I273"/>
  <c r="G273"/>
  <c r="E273"/>
  <c r="I272"/>
  <c r="G272"/>
  <c r="E272"/>
  <c r="I271"/>
  <c r="J271" s="1"/>
  <c r="G271"/>
  <c r="E271"/>
  <c r="I269"/>
  <c r="G269"/>
  <c r="H269" s="1"/>
  <c r="E269"/>
  <c r="F269" s="1"/>
  <c r="E270" s="1"/>
  <c r="F270" s="1"/>
  <c r="L270" s="1"/>
  <c r="I264"/>
  <c r="G264"/>
  <c r="E264"/>
  <c r="I263"/>
  <c r="G263"/>
  <c r="E263"/>
  <c r="I262"/>
  <c r="J262" s="1"/>
  <c r="G262"/>
  <c r="H262" s="1"/>
  <c r="E262"/>
  <c r="I261"/>
  <c r="G261"/>
  <c r="H261" s="1"/>
  <c r="E261"/>
  <c r="I259"/>
  <c r="G259"/>
  <c r="E259"/>
  <c r="F259" s="1"/>
  <c r="E260" s="1"/>
  <c r="F260" s="1"/>
  <c r="L260" s="1"/>
  <c r="I254"/>
  <c r="G254"/>
  <c r="E254"/>
  <c r="I253"/>
  <c r="J253" s="1"/>
  <c r="G253"/>
  <c r="E253"/>
  <c r="I252"/>
  <c r="G252"/>
  <c r="H252" s="1"/>
  <c r="E252"/>
  <c r="F252" s="1"/>
  <c r="I251"/>
  <c r="G251"/>
  <c r="E251"/>
  <c r="I249"/>
  <c r="G249"/>
  <c r="E249"/>
  <c r="I244"/>
  <c r="J244" s="1"/>
  <c r="G244"/>
  <c r="E244"/>
  <c r="I243"/>
  <c r="G243"/>
  <c r="H243" s="1"/>
  <c r="E243"/>
  <c r="F243" s="1"/>
  <c r="I242"/>
  <c r="G242"/>
  <c r="E242"/>
  <c r="I241"/>
  <c r="G241"/>
  <c r="E241"/>
  <c r="I239"/>
  <c r="J239" s="1"/>
  <c r="G239"/>
  <c r="H239" s="1"/>
  <c r="E239"/>
  <c r="I234"/>
  <c r="G234"/>
  <c r="H234" s="1"/>
  <c r="E234"/>
  <c r="I233"/>
  <c r="G233"/>
  <c r="E233"/>
  <c r="I232"/>
  <c r="G232"/>
  <c r="E232"/>
  <c r="I231"/>
  <c r="J231" s="1"/>
  <c r="G231"/>
  <c r="E231"/>
  <c r="I229"/>
  <c r="G229"/>
  <c r="H229" s="1"/>
  <c r="E229"/>
  <c r="I224"/>
  <c r="G224"/>
  <c r="E224"/>
  <c r="I223"/>
  <c r="J223" s="1"/>
  <c r="G223"/>
  <c r="E223"/>
  <c r="I222"/>
  <c r="J222" s="1"/>
  <c r="G222"/>
  <c r="H222" s="1"/>
  <c r="E222"/>
  <c r="I221"/>
  <c r="G221"/>
  <c r="H221" s="1"/>
  <c r="E221"/>
  <c r="K221" s="1"/>
  <c r="I219"/>
  <c r="G219"/>
  <c r="E219"/>
  <c r="F219" s="1"/>
  <c r="I214"/>
  <c r="G214"/>
  <c r="E214"/>
  <c r="I213"/>
  <c r="J213" s="1"/>
  <c r="G213"/>
  <c r="K213" s="1"/>
  <c r="E213"/>
  <c r="I212"/>
  <c r="G212"/>
  <c r="H212" s="1"/>
  <c r="E212"/>
  <c r="F212" s="1"/>
  <c r="I210"/>
  <c r="G210"/>
  <c r="E210"/>
  <c r="I205"/>
  <c r="J205" s="1"/>
  <c r="G205"/>
  <c r="E205"/>
  <c r="I204"/>
  <c r="J204" s="1"/>
  <c r="G204"/>
  <c r="E204"/>
  <c r="I203"/>
  <c r="G203"/>
  <c r="H203" s="1"/>
  <c r="E203"/>
  <c r="I201"/>
  <c r="G201"/>
  <c r="E201"/>
  <c r="F201" s="1"/>
  <c r="E202" s="1"/>
  <c r="F202" s="1"/>
  <c r="L202" s="1"/>
  <c r="I197"/>
  <c r="J197" s="1"/>
  <c r="J198" s="1"/>
  <c r="G31" i="5" s="1"/>
  <c r="G197" i="4"/>
  <c r="E197"/>
  <c r="I193"/>
  <c r="J193" s="1"/>
  <c r="J194" s="1"/>
  <c r="G30" i="5" s="1"/>
  <c r="G193" i="4"/>
  <c r="E193"/>
  <c r="I188"/>
  <c r="G188"/>
  <c r="H188" s="1"/>
  <c r="E189" s="1"/>
  <c r="F189" s="1"/>
  <c r="L189" s="1"/>
  <c r="E188"/>
  <c r="F188" s="1"/>
  <c r="I187"/>
  <c r="G187"/>
  <c r="E187"/>
  <c r="I186"/>
  <c r="J186" s="1"/>
  <c r="G186"/>
  <c r="E186"/>
  <c r="I185"/>
  <c r="J185" s="1"/>
  <c r="G185"/>
  <c r="H185" s="1"/>
  <c r="E185"/>
  <c r="I184"/>
  <c r="G184"/>
  <c r="H184" s="1"/>
  <c r="E184"/>
  <c r="K184" s="1"/>
  <c r="I179"/>
  <c r="G179"/>
  <c r="E179"/>
  <c r="F179" s="1"/>
  <c r="I178"/>
  <c r="J178" s="1"/>
  <c r="G178"/>
  <c r="E178"/>
  <c r="I176"/>
  <c r="J176" s="1"/>
  <c r="G176"/>
  <c r="E176"/>
  <c r="I175"/>
  <c r="G175"/>
  <c r="H175" s="1"/>
  <c r="E175"/>
  <c r="I174"/>
  <c r="G174"/>
  <c r="E174"/>
  <c r="I173"/>
  <c r="J173" s="1"/>
  <c r="G173"/>
  <c r="E173"/>
  <c r="I172"/>
  <c r="J172" s="1"/>
  <c r="G172"/>
  <c r="H172" s="1"/>
  <c r="E172"/>
  <c r="I171"/>
  <c r="G171"/>
  <c r="H171" s="1"/>
  <c r="E171"/>
  <c r="F171" s="1"/>
  <c r="I170"/>
  <c r="G170"/>
  <c r="E170"/>
  <c r="F170" s="1"/>
  <c r="I169"/>
  <c r="G169"/>
  <c r="E169"/>
  <c r="I168"/>
  <c r="J168" s="1"/>
  <c r="G168"/>
  <c r="E168"/>
  <c r="I167"/>
  <c r="G167"/>
  <c r="H167" s="1"/>
  <c r="E167"/>
  <c r="I166"/>
  <c r="G166"/>
  <c r="E166"/>
  <c r="I161"/>
  <c r="J161" s="1"/>
  <c r="G161"/>
  <c r="E161"/>
  <c r="I160"/>
  <c r="J160" s="1"/>
  <c r="G160"/>
  <c r="H160" s="1"/>
  <c r="E162" s="1"/>
  <c r="F162" s="1"/>
  <c r="L162" s="1"/>
  <c r="E160"/>
  <c r="I158"/>
  <c r="G158"/>
  <c r="H158" s="1"/>
  <c r="E158"/>
  <c r="I157"/>
  <c r="G157"/>
  <c r="E157"/>
  <c r="I156"/>
  <c r="J156" s="1"/>
  <c r="G156"/>
  <c r="E156"/>
  <c r="I155"/>
  <c r="J155" s="1"/>
  <c r="G155"/>
  <c r="H155" s="1"/>
  <c r="E155"/>
  <c r="I154"/>
  <c r="G154"/>
  <c r="H154" s="1"/>
  <c r="E154"/>
  <c r="F154" s="1"/>
  <c r="I153"/>
  <c r="G153"/>
  <c r="E153"/>
  <c r="K153" s="1"/>
  <c r="I152"/>
  <c r="G152"/>
  <c r="E152"/>
  <c r="I151"/>
  <c r="J151" s="1"/>
  <c r="G151"/>
  <c r="E151"/>
  <c r="I150"/>
  <c r="G150"/>
  <c r="H150" s="1"/>
  <c r="E150"/>
  <c r="I149"/>
  <c r="G149"/>
  <c r="E149"/>
  <c r="I148"/>
  <c r="J148" s="1"/>
  <c r="G148"/>
  <c r="E148"/>
  <c r="I143"/>
  <c r="J143" s="1"/>
  <c r="G143"/>
  <c r="H143" s="1"/>
  <c r="E143"/>
  <c r="I142"/>
  <c r="G142"/>
  <c r="H142" s="1"/>
  <c r="E142"/>
  <c r="F142" s="1"/>
  <c r="I141"/>
  <c r="G141"/>
  <c r="E141"/>
  <c r="F141" s="1"/>
  <c r="I140"/>
  <c r="G140"/>
  <c r="E140"/>
  <c r="I135"/>
  <c r="J135" s="1"/>
  <c r="G135"/>
  <c r="E135"/>
  <c r="I134"/>
  <c r="G134"/>
  <c r="H134" s="1"/>
  <c r="E134"/>
  <c r="I133"/>
  <c r="G133"/>
  <c r="E133"/>
  <c r="I132"/>
  <c r="J132" s="1"/>
  <c r="G132"/>
  <c r="E132"/>
  <c r="I127"/>
  <c r="J127" s="1"/>
  <c r="G127"/>
  <c r="H127" s="1"/>
  <c r="E127"/>
  <c r="I126"/>
  <c r="G126"/>
  <c r="H126" s="1"/>
  <c r="E126"/>
  <c r="F126" s="1"/>
  <c r="I125"/>
  <c r="G125"/>
  <c r="E125"/>
  <c r="K125" s="1"/>
  <c r="I124"/>
  <c r="G124"/>
  <c r="E124"/>
  <c r="I119"/>
  <c r="J119" s="1"/>
  <c r="G119"/>
  <c r="E119"/>
  <c r="I118"/>
  <c r="G118"/>
  <c r="H118" s="1"/>
  <c r="E118"/>
  <c r="I117"/>
  <c r="G117"/>
  <c r="E117"/>
  <c r="I116"/>
  <c r="J116" s="1"/>
  <c r="G116"/>
  <c r="E116"/>
  <c r="I111"/>
  <c r="J111" s="1"/>
  <c r="G111"/>
  <c r="H111" s="1"/>
  <c r="E111"/>
  <c r="I110"/>
  <c r="G110"/>
  <c r="H110" s="1"/>
  <c r="E110"/>
  <c r="F110" s="1"/>
  <c r="I109"/>
  <c r="G109"/>
  <c r="E109"/>
  <c r="F109" s="1"/>
  <c r="I108"/>
  <c r="G108"/>
  <c r="E108"/>
  <c r="I103"/>
  <c r="J103" s="1"/>
  <c r="G103"/>
  <c r="H103" s="1"/>
  <c r="E104" s="1"/>
  <c r="K104" s="1"/>
  <c r="E103"/>
  <c r="I102"/>
  <c r="G102"/>
  <c r="H102" s="1"/>
  <c r="E102"/>
  <c r="F102" s="1"/>
  <c r="I101"/>
  <c r="G101"/>
  <c r="E101"/>
  <c r="I96"/>
  <c r="J96" s="1"/>
  <c r="G96"/>
  <c r="E96"/>
  <c r="I95"/>
  <c r="J95" s="1"/>
  <c r="G95"/>
  <c r="E95"/>
  <c r="I94"/>
  <c r="G94"/>
  <c r="E94"/>
  <c r="I89"/>
  <c r="G89"/>
  <c r="E89"/>
  <c r="F89" s="1"/>
  <c r="I88"/>
  <c r="J88" s="1"/>
  <c r="G88"/>
  <c r="E88"/>
  <c r="I87"/>
  <c r="J87" s="1"/>
  <c r="G87"/>
  <c r="H87" s="1"/>
  <c r="E87"/>
  <c r="I83"/>
  <c r="G83"/>
  <c r="E83"/>
  <c r="I82"/>
  <c r="G82"/>
  <c r="E82"/>
  <c r="I78"/>
  <c r="K78" s="1"/>
  <c r="G78"/>
  <c r="E78"/>
  <c r="I77"/>
  <c r="J77" s="1"/>
  <c r="G77"/>
  <c r="E77"/>
  <c r="I73"/>
  <c r="G73"/>
  <c r="H73" s="1"/>
  <c r="E73"/>
  <c r="F73" s="1"/>
  <c r="I72"/>
  <c r="G72"/>
  <c r="E72"/>
  <c r="F72" s="1"/>
  <c r="F74" s="1"/>
  <c r="I68"/>
  <c r="J68" s="1"/>
  <c r="G68"/>
  <c r="E68"/>
  <c r="I67"/>
  <c r="J67" s="1"/>
  <c r="J69" s="1"/>
  <c r="G15" i="5" s="1"/>
  <c r="I549" i="4" s="1"/>
  <c r="J549" s="1"/>
  <c r="G67"/>
  <c r="H67" s="1"/>
  <c r="E67"/>
  <c r="I63"/>
  <c r="G63"/>
  <c r="H63" s="1"/>
  <c r="E63"/>
  <c r="I62"/>
  <c r="G62"/>
  <c r="E62"/>
  <c r="K62" s="1"/>
  <c r="I58"/>
  <c r="G58"/>
  <c r="E58"/>
  <c r="I57"/>
  <c r="J57" s="1"/>
  <c r="G57"/>
  <c r="E57"/>
  <c r="I52"/>
  <c r="G52"/>
  <c r="E52"/>
  <c r="I51"/>
  <c r="G51"/>
  <c r="E51"/>
  <c r="F51" s="1"/>
  <c r="I50"/>
  <c r="J50" s="1"/>
  <c r="J54" s="1"/>
  <c r="G12" i="5" s="1"/>
  <c r="G50" i="4"/>
  <c r="E50"/>
  <c r="I46"/>
  <c r="J46" s="1"/>
  <c r="G46"/>
  <c r="E46"/>
  <c r="I45"/>
  <c r="G45"/>
  <c r="E45"/>
  <c r="I41"/>
  <c r="G41"/>
  <c r="E41"/>
  <c r="K41" s="1"/>
  <c r="I40"/>
  <c r="G40"/>
  <c r="E40"/>
  <c r="I36"/>
  <c r="J36" s="1"/>
  <c r="G36"/>
  <c r="E36"/>
  <c r="I35"/>
  <c r="G35"/>
  <c r="H35" s="1"/>
  <c r="H37" s="1"/>
  <c r="F9" i="5" s="1"/>
  <c r="E35" i="4"/>
  <c r="I31"/>
  <c r="G31"/>
  <c r="E31"/>
  <c r="F31" s="1"/>
  <c r="I30"/>
  <c r="J30" s="1"/>
  <c r="J32" s="1"/>
  <c r="G8" i="5" s="1"/>
  <c r="I486" i="4" s="1"/>
  <c r="J486" s="1"/>
  <c r="G30"/>
  <c r="E30"/>
  <c r="I25"/>
  <c r="J25" s="1"/>
  <c r="G25"/>
  <c r="E25"/>
  <c r="I24"/>
  <c r="G24"/>
  <c r="H24" s="1"/>
  <c r="E24"/>
  <c r="I23"/>
  <c r="G23"/>
  <c r="E23"/>
  <c r="K23" s="1"/>
  <c r="I18"/>
  <c r="J18" s="1"/>
  <c r="G18"/>
  <c r="E18"/>
  <c r="I17"/>
  <c r="J17" s="1"/>
  <c r="G17"/>
  <c r="H17" s="1"/>
  <c r="E17"/>
  <c r="I16"/>
  <c r="G16"/>
  <c r="H16" s="1"/>
  <c r="E16"/>
  <c r="F16" s="1"/>
  <c r="I11"/>
  <c r="G11"/>
  <c r="E11"/>
  <c r="K11" s="1"/>
  <c r="I10"/>
  <c r="G10"/>
  <c r="E10"/>
  <c r="I9"/>
  <c r="J9" s="1"/>
  <c r="G9"/>
  <c r="E9"/>
  <c r="I5"/>
  <c r="G5"/>
  <c r="H5" s="1"/>
  <c r="H6" s="1"/>
  <c r="F4" i="5" s="1"/>
  <c r="G340" i="4" s="1"/>
  <c r="H340" s="1"/>
  <c r="E5"/>
  <c r="F5" s="1"/>
  <c r="F6" s="1"/>
  <c r="O381" i="3"/>
  <c r="O380"/>
  <c r="O379"/>
  <c r="O378"/>
  <c r="O377"/>
  <c r="O376"/>
  <c r="O375"/>
  <c r="O374"/>
  <c r="O373"/>
  <c r="O372"/>
  <c r="O371"/>
  <c r="O369"/>
  <c r="O368"/>
  <c r="O367"/>
  <c r="O365"/>
  <c r="O364"/>
  <c r="O363"/>
  <c r="O362"/>
  <c r="O361"/>
  <c r="O360"/>
  <c r="O359"/>
  <c r="O358"/>
  <c r="O357"/>
  <c r="O356"/>
  <c r="O355"/>
  <c r="O354"/>
  <c r="O353"/>
  <c r="O352"/>
  <c r="O351"/>
  <c r="O350"/>
  <c r="O349"/>
  <c r="O348"/>
  <c r="O347"/>
  <c r="O346"/>
  <c r="O345"/>
  <c r="O344"/>
  <c r="O343"/>
  <c r="O342"/>
  <c r="O341"/>
  <c r="O340"/>
  <c r="O339"/>
  <c r="O338"/>
  <c r="O337"/>
  <c r="O335"/>
  <c r="O334"/>
  <c r="O333"/>
  <c r="O330"/>
  <c r="O329"/>
  <c r="O328"/>
  <c r="O326"/>
  <c r="O325"/>
  <c r="O324"/>
  <c r="O323"/>
  <c r="O322"/>
  <c r="O321"/>
  <c r="O320"/>
  <c r="O319"/>
  <c r="O317"/>
  <c r="O316"/>
  <c r="O315"/>
  <c r="O314"/>
  <c r="O313"/>
  <c r="O312"/>
  <c r="O311"/>
  <c r="O310"/>
  <c r="O309"/>
  <c r="O308"/>
  <c r="O307"/>
  <c r="V288"/>
  <c r="O287"/>
  <c r="O286"/>
  <c r="O285"/>
  <c r="O283"/>
  <c r="O282"/>
  <c r="O281"/>
  <c r="O280"/>
  <c r="O279"/>
  <c r="O278"/>
  <c r="O277"/>
  <c r="O276"/>
  <c r="O275"/>
  <c r="O274"/>
  <c r="O273"/>
  <c r="O272"/>
  <c r="O271"/>
  <c r="O270"/>
  <c r="O269"/>
  <c r="O268"/>
  <c r="O267"/>
  <c r="O266"/>
  <c r="O265"/>
  <c r="O264"/>
  <c r="O263"/>
  <c r="O262"/>
  <c r="O261"/>
  <c r="O260"/>
  <c r="O259"/>
  <c r="O258"/>
  <c r="O257"/>
  <c r="O256"/>
  <c r="O255"/>
  <c r="O254"/>
  <c r="O253"/>
  <c r="O252"/>
  <c r="O251"/>
  <c r="O250"/>
  <c r="O249"/>
  <c r="O248"/>
  <c r="O247"/>
  <c r="O246"/>
  <c r="O245"/>
  <c r="O244"/>
  <c r="O243"/>
  <c r="O242"/>
  <c r="O241"/>
  <c r="O240"/>
  <c r="O239"/>
  <c r="O238"/>
  <c r="O237"/>
  <c r="O236"/>
  <c r="O235"/>
  <c r="O234"/>
  <c r="O233"/>
  <c r="O232"/>
  <c r="O231"/>
  <c r="O230"/>
  <c r="O229"/>
  <c r="O228"/>
  <c r="O227"/>
  <c r="O226"/>
  <c r="O225"/>
  <c r="O224"/>
  <c r="O223"/>
  <c r="O222"/>
  <c r="O221"/>
  <c r="O220"/>
  <c r="O219"/>
  <c r="O218"/>
  <c r="O217"/>
  <c r="O216"/>
  <c r="O215"/>
  <c r="O214"/>
  <c r="O213"/>
  <c r="O212"/>
  <c r="O211"/>
  <c r="O210"/>
  <c r="O209"/>
  <c r="O208"/>
  <c r="O207"/>
  <c r="O206"/>
  <c r="O205"/>
  <c r="O204"/>
  <c r="O203"/>
  <c r="O202"/>
  <c r="O201"/>
  <c r="O200"/>
  <c r="O199"/>
  <c r="O198"/>
  <c r="O197"/>
  <c r="O196"/>
  <c r="O195"/>
  <c r="O194"/>
  <c r="O193"/>
  <c r="O192"/>
  <c r="O191"/>
  <c r="O190"/>
  <c r="O189"/>
  <c r="O188"/>
  <c r="O187"/>
  <c r="O186"/>
  <c r="O185"/>
  <c r="O184"/>
  <c r="O183"/>
  <c r="O182"/>
  <c r="O181"/>
  <c r="O180"/>
  <c r="O179"/>
  <c r="O178"/>
  <c r="O177"/>
  <c r="O176"/>
  <c r="O175"/>
  <c r="O174"/>
  <c r="O173"/>
  <c r="O172"/>
  <c r="O171"/>
  <c r="O170"/>
  <c r="O169"/>
  <c r="O168"/>
  <c r="O167"/>
  <c r="O166"/>
  <c r="O165"/>
  <c r="O164"/>
  <c r="O163"/>
  <c r="O162"/>
  <c r="O161"/>
  <c r="O160"/>
  <c r="O159"/>
  <c r="O158"/>
  <c r="O157"/>
  <c r="O156"/>
  <c r="O155"/>
  <c r="O154"/>
  <c r="O153"/>
  <c r="O152"/>
  <c r="O151"/>
  <c r="O150"/>
  <c r="O149"/>
  <c r="O148"/>
  <c r="O147"/>
  <c r="O146"/>
  <c r="O145"/>
  <c r="O144"/>
  <c r="O143"/>
  <c r="O142"/>
  <c r="O141"/>
  <c r="O140"/>
  <c r="O139"/>
  <c r="O138"/>
  <c r="O137"/>
  <c r="O136"/>
  <c r="O135"/>
  <c r="V135"/>
  <c r="O134"/>
  <c r="O133"/>
  <c r="O132"/>
  <c r="O131"/>
  <c r="O130"/>
  <c r="O129"/>
  <c r="O128"/>
  <c r="O127"/>
  <c r="O126"/>
  <c r="O125"/>
  <c r="O124"/>
  <c r="O123"/>
  <c r="O122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5"/>
  <c r="O94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2"/>
  <c r="O41"/>
  <c r="O40"/>
  <c r="O39"/>
  <c r="O38"/>
  <c r="O36"/>
  <c r="O35"/>
  <c r="O34"/>
  <c r="O33"/>
  <c r="O32"/>
  <c r="O31"/>
  <c r="O30"/>
  <c r="O29"/>
  <c r="O28"/>
  <c r="V27"/>
  <c r="O26"/>
  <c r="O25"/>
  <c r="O24"/>
  <c r="O23"/>
  <c r="O22"/>
  <c r="O21"/>
  <c r="O20"/>
  <c r="O19"/>
  <c r="O18"/>
  <c r="O17"/>
  <c r="O16"/>
  <c r="O15"/>
  <c r="O14"/>
  <c r="O13"/>
  <c r="O12"/>
  <c r="O11"/>
  <c r="O10"/>
  <c r="O8"/>
  <c r="O7"/>
  <c r="V6"/>
  <c r="O5"/>
  <c r="V5"/>
  <c r="H882" i="4"/>
  <c r="J882"/>
  <c r="F881"/>
  <c r="J880"/>
  <c r="H879"/>
  <c r="J879"/>
  <c r="H875"/>
  <c r="J875"/>
  <c r="F874"/>
  <c r="H874"/>
  <c r="F873"/>
  <c r="H869"/>
  <c r="J869"/>
  <c r="J868"/>
  <c r="H867"/>
  <c r="J867"/>
  <c r="H863"/>
  <c r="J863"/>
  <c r="F862"/>
  <c r="H862"/>
  <c r="E863" s="1"/>
  <c r="F863" s="1"/>
  <c r="K862"/>
  <c r="F861"/>
  <c r="H857"/>
  <c r="J857"/>
  <c r="H856"/>
  <c r="E857" s="1"/>
  <c r="F857" s="1"/>
  <c r="J856"/>
  <c r="F855"/>
  <c r="H855"/>
  <c r="H858" s="1"/>
  <c r="F119" i="5" s="1"/>
  <c r="H851" i="4"/>
  <c r="J851"/>
  <c r="F850"/>
  <c r="J849"/>
  <c r="H848"/>
  <c r="J848"/>
  <c r="F847"/>
  <c r="H847"/>
  <c r="F846"/>
  <c r="F845"/>
  <c r="J845"/>
  <c r="H844"/>
  <c r="J844"/>
  <c r="F843"/>
  <c r="H843"/>
  <c r="K843"/>
  <c r="F842"/>
  <c r="J841"/>
  <c r="H840"/>
  <c r="J840"/>
  <c r="F839"/>
  <c r="H839"/>
  <c r="F838"/>
  <c r="H838"/>
  <c r="J834"/>
  <c r="J835" s="1"/>
  <c r="G117" i="5" s="1"/>
  <c r="J831" i="4"/>
  <c r="G116" i="5" s="1"/>
  <c r="H830" i="4"/>
  <c r="H831" s="1"/>
  <c r="F116" i="5" s="1"/>
  <c r="J830" i="4"/>
  <c r="H826"/>
  <c r="J826"/>
  <c r="F824"/>
  <c r="H820"/>
  <c r="J820"/>
  <c r="J819"/>
  <c r="H818"/>
  <c r="J818"/>
  <c r="J821" s="1"/>
  <c r="G114" i="5" s="1"/>
  <c r="H814" i="4"/>
  <c r="J814"/>
  <c r="F813"/>
  <c r="H813"/>
  <c r="F812"/>
  <c r="J812"/>
  <c r="J811"/>
  <c r="H807"/>
  <c r="J807"/>
  <c r="H806"/>
  <c r="J806"/>
  <c r="F805"/>
  <c r="H805"/>
  <c r="F804"/>
  <c r="H800"/>
  <c r="J800"/>
  <c r="J799"/>
  <c r="H798"/>
  <c r="J798"/>
  <c r="F797"/>
  <c r="H797"/>
  <c r="K797"/>
  <c r="H793"/>
  <c r="J793"/>
  <c r="F792"/>
  <c r="H792"/>
  <c r="J791"/>
  <c r="H790"/>
  <c r="J790"/>
  <c r="H786"/>
  <c r="J786"/>
  <c r="F785"/>
  <c r="H785"/>
  <c r="F784"/>
  <c r="J783"/>
  <c r="L783"/>
  <c r="H779"/>
  <c r="J779"/>
  <c r="H778"/>
  <c r="J778"/>
  <c r="F777"/>
  <c r="H777"/>
  <c r="F776"/>
  <c r="H772"/>
  <c r="J772"/>
  <c r="J771"/>
  <c r="H770"/>
  <c r="J770"/>
  <c r="F769"/>
  <c r="H769"/>
  <c r="J769"/>
  <c r="J773" s="1"/>
  <c r="G107" i="5" s="1"/>
  <c r="H765" i="4"/>
  <c r="J765"/>
  <c r="F764"/>
  <c r="J763"/>
  <c r="F762"/>
  <c r="H762"/>
  <c r="J762"/>
  <c r="H758"/>
  <c r="J758"/>
  <c r="F757"/>
  <c r="H757"/>
  <c r="K757"/>
  <c r="F756"/>
  <c r="J755"/>
  <c r="H751"/>
  <c r="J751"/>
  <c r="H750"/>
  <c r="J750"/>
  <c r="F749"/>
  <c r="H749"/>
  <c r="E751" s="1"/>
  <c r="F751" s="1"/>
  <c r="F748"/>
  <c r="H744"/>
  <c r="J744"/>
  <c r="J743"/>
  <c r="H742"/>
  <c r="E744" s="1"/>
  <c r="F744" s="1"/>
  <c r="L744" s="1"/>
  <c r="J742"/>
  <c r="F741"/>
  <c r="H741"/>
  <c r="J741"/>
  <c r="J745" s="1"/>
  <c r="G103" i="5" s="1"/>
  <c r="H737" i="4"/>
  <c r="J737"/>
  <c r="F736"/>
  <c r="K736"/>
  <c r="J735"/>
  <c r="H734"/>
  <c r="J734"/>
  <c r="H730"/>
  <c r="J730"/>
  <c r="F729"/>
  <c r="H729"/>
  <c r="F728"/>
  <c r="J727"/>
  <c r="H723"/>
  <c r="J723"/>
  <c r="H722"/>
  <c r="J722"/>
  <c r="F721"/>
  <c r="H721"/>
  <c r="E723" s="1"/>
  <c r="F723" s="1"/>
  <c r="F720"/>
  <c r="H716"/>
  <c r="J716"/>
  <c r="F715"/>
  <c r="J715"/>
  <c r="H714"/>
  <c r="J714"/>
  <c r="F713"/>
  <c r="H713"/>
  <c r="H709"/>
  <c r="J709"/>
  <c r="F708"/>
  <c r="J707"/>
  <c r="H706"/>
  <c r="J706"/>
  <c r="H702"/>
  <c r="J702"/>
  <c r="F701"/>
  <c r="H701"/>
  <c r="F700"/>
  <c r="K700"/>
  <c r="J699"/>
  <c r="H698"/>
  <c r="J698"/>
  <c r="H694"/>
  <c r="J694"/>
  <c r="F693"/>
  <c r="H693"/>
  <c r="F692"/>
  <c r="J691"/>
  <c r="H690"/>
  <c r="J690"/>
  <c r="F686"/>
  <c r="H686"/>
  <c r="F685"/>
  <c r="H685"/>
  <c r="H687" s="1"/>
  <c r="F95" i="5" s="1"/>
  <c r="J681" i="4"/>
  <c r="F680"/>
  <c r="H680"/>
  <c r="J680"/>
  <c r="J682" s="1"/>
  <c r="G94" i="5" s="1"/>
  <c r="F676" i="4"/>
  <c r="H676"/>
  <c r="F675"/>
  <c r="F677" s="1"/>
  <c r="H670"/>
  <c r="J670"/>
  <c r="F666"/>
  <c r="H666"/>
  <c r="K666"/>
  <c r="F665"/>
  <c r="F667" s="1"/>
  <c r="E91" i="5" s="1"/>
  <c r="J661" i="4"/>
  <c r="K661"/>
  <c r="H660"/>
  <c r="J660"/>
  <c r="F656"/>
  <c r="H656"/>
  <c r="F655"/>
  <c r="F657" s="1"/>
  <c r="H651"/>
  <c r="J651"/>
  <c r="H650"/>
  <c r="J650"/>
  <c r="F646"/>
  <c r="J646"/>
  <c r="F645"/>
  <c r="F647" s="1"/>
  <c r="J641"/>
  <c r="H640"/>
  <c r="J640"/>
  <c r="J642" s="1"/>
  <c r="G86" i="5" s="1"/>
  <c r="H636" i="4"/>
  <c r="J636"/>
  <c r="F635"/>
  <c r="H635"/>
  <c r="F634"/>
  <c r="H634"/>
  <c r="E636" s="1"/>
  <c r="F636" s="1"/>
  <c r="L636" s="1"/>
  <c r="J633"/>
  <c r="H632"/>
  <c r="J632"/>
  <c r="H628"/>
  <c r="J628"/>
  <c r="F627"/>
  <c r="H627"/>
  <c r="J627"/>
  <c r="F626"/>
  <c r="J625"/>
  <c r="H624"/>
  <c r="J624"/>
  <c r="H620"/>
  <c r="J620"/>
  <c r="F619"/>
  <c r="H619"/>
  <c r="F618"/>
  <c r="J617"/>
  <c r="H616"/>
  <c r="J616"/>
  <c r="H612"/>
  <c r="J612"/>
  <c r="F611"/>
  <c r="H611"/>
  <c r="J611"/>
  <c r="F610"/>
  <c r="K610"/>
  <c r="J609"/>
  <c r="H608"/>
  <c r="J608"/>
  <c r="H604"/>
  <c r="J604"/>
  <c r="F603"/>
  <c r="H603"/>
  <c r="F602"/>
  <c r="H602"/>
  <c r="E604" s="1"/>
  <c r="F604" s="1"/>
  <c r="J601"/>
  <c r="F598"/>
  <c r="H598"/>
  <c r="J598"/>
  <c r="F596"/>
  <c r="H596"/>
  <c r="H592"/>
  <c r="J592"/>
  <c r="F591"/>
  <c r="J591"/>
  <c r="J590"/>
  <c r="H589"/>
  <c r="J589"/>
  <c r="F586"/>
  <c r="H586"/>
  <c r="F584"/>
  <c r="H580"/>
  <c r="J580"/>
  <c r="F579"/>
  <c r="J579"/>
  <c r="H578"/>
  <c r="J578"/>
  <c r="F577"/>
  <c r="F574"/>
  <c r="J574"/>
  <c r="J572"/>
  <c r="H568"/>
  <c r="J568"/>
  <c r="H567"/>
  <c r="J567"/>
  <c r="F566"/>
  <c r="H566"/>
  <c r="F565"/>
  <c r="J562"/>
  <c r="H560"/>
  <c r="J560"/>
  <c r="H556"/>
  <c r="J556"/>
  <c r="F555"/>
  <c r="H555"/>
  <c r="F554"/>
  <c r="F553"/>
  <c r="J553"/>
  <c r="H550"/>
  <c r="J550"/>
  <c r="F548"/>
  <c r="H548"/>
  <c r="H544"/>
  <c r="J544"/>
  <c r="F543"/>
  <c r="J542"/>
  <c r="H541"/>
  <c r="J541"/>
  <c r="F538"/>
  <c r="H538"/>
  <c r="J538"/>
  <c r="F536"/>
  <c r="K536"/>
  <c r="H532"/>
  <c r="J532"/>
  <c r="H531"/>
  <c r="J531"/>
  <c r="H530"/>
  <c r="J530"/>
  <c r="F529"/>
  <c r="H529"/>
  <c r="F526"/>
  <c r="J524"/>
  <c r="H520"/>
  <c r="J520"/>
  <c r="H519"/>
  <c r="J519"/>
  <c r="F518"/>
  <c r="H518"/>
  <c r="E520" s="1"/>
  <c r="F520" s="1"/>
  <c r="J518"/>
  <c r="K518"/>
  <c r="F517"/>
  <c r="J514"/>
  <c r="H512"/>
  <c r="J512"/>
  <c r="H508"/>
  <c r="J508"/>
  <c r="F507"/>
  <c r="H507"/>
  <c r="F506"/>
  <c r="F505"/>
  <c r="J505"/>
  <c r="H503"/>
  <c r="J503"/>
  <c r="H499"/>
  <c r="J499"/>
  <c r="F498"/>
  <c r="H498"/>
  <c r="F497"/>
  <c r="J496"/>
  <c r="H494"/>
  <c r="J494"/>
  <c r="H490"/>
  <c r="J490"/>
  <c r="F489"/>
  <c r="H489"/>
  <c r="F488"/>
  <c r="H488"/>
  <c r="J487"/>
  <c r="H485"/>
  <c r="J485"/>
  <c r="H481"/>
  <c r="J481"/>
  <c r="F480"/>
  <c r="H480"/>
  <c r="F479"/>
  <c r="J478"/>
  <c r="H476"/>
  <c r="J476"/>
  <c r="H472"/>
  <c r="J472"/>
  <c r="F471"/>
  <c r="H471"/>
  <c r="F470"/>
  <c r="J470"/>
  <c r="J469"/>
  <c r="H467"/>
  <c r="J467"/>
  <c r="H463"/>
  <c r="J463"/>
  <c r="F462"/>
  <c r="H462"/>
  <c r="H460"/>
  <c r="J460"/>
  <c r="H458"/>
  <c r="J458"/>
  <c r="H454"/>
  <c r="J454"/>
  <c r="F453"/>
  <c r="H453"/>
  <c r="K453"/>
  <c r="F452"/>
  <c r="J451"/>
  <c r="H449"/>
  <c r="J449"/>
  <c r="F444"/>
  <c r="H444"/>
  <c r="J444"/>
  <c r="K444"/>
  <c r="F443"/>
  <c r="H443"/>
  <c r="H446" s="1"/>
  <c r="F66" i="5" s="1"/>
  <c r="J443" i="4"/>
  <c r="J446" s="1"/>
  <c r="G66" i="5" s="1"/>
  <c r="H440" i="4"/>
  <c r="F65" i="5" s="1"/>
  <c r="J440" i="4"/>
  <c r="G65" i="5" s="1"/>
  <c r="F438" i="4"/>
  <c r="H438"/>
  <c r="J438"/>
  <c r="K438"/>
  <c r="J435"/>
  <c r="G64" i="5" s="1"/>
  <c r="F434" i="4"/>
  <c r="F435" s="1"/>
  <c r="E64" i="5" s="1"/>
  <c r="J430" i="4"/>
  <c r="J431" s="1"/>
  <c r="G63" i="5" s="1"/>
  <c r="H426" i="4"/>
  <c r="J426"/>
  <c r="F425"/>
  <c r="H425"/>
  <c r="H427" s="1"/>
  <c r="F62" i="5" s="1"/>
  <c r="F421" i="4"/>
  <c r="H421"/>
  <c r="J420"/>
  <c r="H416"/>
  <c r="J416"/>
  <c r="F415"/>
  <c r="H415"/>
  <c r="H417" s="1"/>
  <c r="F60" i="5" s="1"/>
  <c r="F411" i="4"/>
  <c r="J410"/>
  <c r="H406"/>
  <c r="J406"/>
  <c r="F405"/>
  <c r="H405"/>
  <c r="K405"/>
  <c r="F401"/>
  <c r="J400"/>
  <c r="H396"/>
  <c r="J396"/>
  <c r="H395"/>
  <c r="J395"/>
  <c r="F394"/>
  <c r="H394"/>
  <c r="F390"/>
  <c r="H389"/>
  <c r="J389"/>
  <c r="H388"/>
  <c r="J388"/>
  <c r="F387"/>
  <c r="H387"/>
  <c r="J387"/>
  <c r="F386"/>
  <c r="H386"/>
  <c r="F382"/>
  <c r="J381"/>
  <c r="H380"/>
  <c r="J380"/>
  <c r="H379"/>
  <c r="J379"/>
  <c r="F378"/>
  <c r="H378"/>
  <c r="H374"/>
  <c r="J374"/>
  <c r="F373"/>
  <c r="J372"/>
  <c r="H368"/>
  <c r="J368"/>
  <c r="H367"/>
  <c r="J367"/>
  <c r="F366"/>
  <c r="J361"/>
  <c r="H360"/>
  <c r="J360"/>
  <c r="J359"/>
  <c r="F358"/>
  <c r="H358"/>
  <c r="F354"/>
  <c r="J353"/>
  <c r="H352"/>
  <c r="J352"/>
  <c r="H351"/>
  <c r="J351"/>
  <c r="F350"/>
  <c r="H350"/>
  <c r="H346"/>
  <c r="J346"/>
  <c r="F345"/>
  <c r="J344"/>
  <c r="H343"/>
  <c r="J343"/>
  <c r="F342"/>
  <c r="H342"/>
  <c r="F341"/>
  <c r="H341"/>
  <c r="J339"/>
  <c r="F338"/>
  <c r="H338"/>
  <c r="J338"/>
  <c r="F337"/>
  <c r="H337"/>
  <c r="F333"/>
  <c r="J332"/>
  <c r="H331"/>
  <c r="J331"/>
  <c r="F327"/>
  <c r="H327"/>
  <c r="F326"/>
  <c r="H326"/>
  <c r="J325"/>
  <c r="F321"/>
  <c r="H321"/>
  <c r="J321"/>
  <c r="F320"/>
  <c r="H320"/>
  <c r="F319"/>
  <c r="J315"/>
  <c r="H314"/>
  <c r="J314"/>
  <c r="F313"/>
  <c r="H313"/>
  <c r="K313"/>
  <c r="F309"/>
  <c r="H307"/>
  <c r="J307"/>
  <c r="F303"/>
  <c r="H303"/>
  <c r="F302"/>
  <c r="J302"/>
  <c r="J301"/>
  <c r="H297"/>
  <c r="J297"/>
  <c r="F296"/>
  <c r="H296"/>
  <c r="F295"/>
  <c r="J295"/>
  <c r="J291"/>
  <c r="H290"/>
  <c r="J290"/>
  <c r="F289"/>
  <c r="H289"/>
  <c r="H285"/>
  <c r="J285"/>
  <c r="F284"/>
  <c r="J283"/>
  <c r="H282"/>
  <c r="J282"/>
  <c r="F281"/>
  <c r="H281"/>
  <c r="H280"/>
  <c r="J280"/>
  <c r="F279"/>
  <c r="E280" s="1"/>
  <c r="F280" s="1"/>
  <c r="L280" s="1"/>
  <c r="K279"/>
  <c r="H275"/>
  <c r="J275"/>
  <c r="J274"/>
  <c r="H273"/>
  <c r="J273"/>
  <c r="F272"/>
  <c r="H272"/>
  <c r="F271"/>
  <c r="H270"/>
  <c r="J270"/>
  <c r="J269"/>
  <c r="H265"/>
  <c r="J265"/>
  <c r="H264"/>
  <c r="J264"/>
  <c r="F263"/>
  <c r="H263"/>
  <c r="F262"/>
  <c r="J261"/>
  <c r="H260"/>
  <c r="J260"/>
  <c r="H259"/>
  <c r="J259"/>
  <c r="K259"/>
  <c r="H255"/>
  <c r="J255"/>
  <c r="F254"/>
  <c r="H254"/>
  <c r="F253"/>
  <c r="J252"/>
  <c r="H251"/>
  <c r="J251"/>
  <c r="H250"/>
  <c r="J250"/>
  <c r="F249"/>
  <c r="E250" s="1"/>
  <c r="F250" s="1"/>
  <c r="L250" s="1"/>
  <c r="H249"/>
  <c r="H245"/>
  <c r="J245"/>
  <c r="F244"/>
  <c r="J243"/>
  <c r="H242"/>
  <c r="J242"/>
  <c r="F241"/>
  <c r="H241"/>
  <c r="H240"/>
  <c r="J240"/>
  <c r="F239"/>
  <c r="E240" s="1"/>
  <c r="F240" s="1"/>
  <c r="L240" s="1"/>
  <c r="K239"/>
  <c r="H235"/>
  <c r="J235"/>
  <c r="J234"/>
  <c r="H233"/>
  <c r="J233"/>
  <c r="F232"/>
  <c r="H232"/>
  <c r="F231"/>
  <c r="H230"/>
  <c r="J230"/>
  <c r="F229"/>
  <c r="E230" s="1"/>
  <c r="F230" s="1"/>
  <c r="L230" s="1"/>
  <c r="J229"/>
  <c r="H225"/>
  <c r="J225"/>
  <c r="H224"/>
  <c r="J224"/>
  <c r="F223"/>
  <c r="H223"/>
  <c r="E225" s="1"/>
  <c r="F225" s="1"/>
  <c r="L225" s="1"/>
  <c r="F222"/>
  <c r="K222"/>
  <c r="F221"/>
  <c r="J221"/>
  <c r="H220"/>
  <c r="J220"/>
  <c r="H219"/>
  <c r="J219"/>
  <c r="J226" s="1"/>
  <c r="G34" i="5" s="1"/>
  <c r="K219" i="4"/>
  <c r="H215"/>
  <c r="J215"/>
  <c r="F214"/>
  <c r="H214"/>
  <c r="F213"/>
  <c r="J212"/>
  <c r="H211"/>
  <c r="J211"/>
  <c r="H210"/>
  <c r="J210"/>
  <c r="H206"/>
  <c r="J206"/>
  <c r="F205"/>
  <c r="H205"/>
  <c r="F204"/>
  <c r="F203"/>
  <c r="J203"/>
  <c r="H202"/>
  <c r="J202"/>
  <c r="H201"/>
  <c r="J201"/>
  <c r="F197"/>
  <c r="F198" s="1"/>
  <c r="H197"/>
  <c r="H198" s="1"/>
  <c r="F31" i="5" s="1"/>
  <c r="K197" i="4"/>
  <c r="F193"/>
  <c r="F194" s="1"/>
  <c r="H189"/>
  <c r="J189"/>
  <c r="J188"/>
  <c r="H187"/>
  <c r="J187"/>
  <c r="F186"/>
  <c r="H186"/>
  <c r="F185"/>
  <c r="K185"/>
  <c r="F184"/>
  <c r="J184"/>
  <c r="H180"/>
  <c r="J180"/>
  <c r="H179"/>
  <c r="J179"/>
  <c r="K179"/>
  <c r="F178"/>
  <c r="H178"/>
  <c r="E180" s="1"/>
  <c r="F180" s="1"/>
  <c r="L180" s="1"/>
  <c r="K178"/>
  <c r="H177"/>
  <c r="J177"/>
  <c r="F176"/>
  <c r="H176"/>
  <c r="J175"/>
  <c r="H174"/>
  <c r="J174"/>
  <c r="F173"/>
  <c r="H173"/>
  <c r="F172"/>
  <c r="J171"/>
  <c r="K171"/>
  <c r="H170"/>
  <c r="J170"/>
  <c r="K170"/>
  <c r="F169"/>
  <c r="H169"/>
  <c r="F168"/>
  <c r="H168"/>
  <c r="J167"/>
  <c r="H166"/>
  <c r="F28" i="5" s="1"/>
  <c r="J166" i="4"/>
  <c r="H162"/>
  <c r="J162"/>
  <c r="F161"/>
  <c r="H161"/>
  <c r="K161"/>
  <c r="F160"/>
  <c r="H159"/>
  <c r="J159"/>
  <c r="J158"/>
  <c r="H157"/>
  <c r="J157"/>
  <c r="F156"/>
  <c r="H156"/>
  <c r="K156"/>
  <c r="F155"/>
  <c r="J154"/>
  <c r="H153"/>
  <c r="J153"/>
  <c r="F152"/>
  <c r="H152"/>
  <c r="F151"/>
  <c r="H151"/>
  <c r="J150"/>
  <c r="H149"/>
  <c r="J149"/>
  <c r="F148"/>
  <c r="H148"/>
  <c r="F27" i="5" s="1"/>
  <c r="K148" i="4"/>
  <c r="F143"/>
  <c r="J142"/>
  <c r="H141"/>
  <c r="J141"/>
  <c r="F140"/>
  <c r="H140"/>
  <c r="F135"/>
  <c r="H135"/>
  <c r="J134"/>
  <c r="H133"/>
  <c r="J133"/>
  <c r="F132"/>
  <c r="H132"/>
  <c r="K132"/>
  <c r="F127"/>
  <c r="J126"/>
  <c r="H125"/>
  <c r="J125"/>
  <c r="F124"/>
  <c r="H124"/>
  <c r="F119"/>
  <c r="H119"/>
  <c r="J118"/>
  <c r="H117"/>
  <c r="J117"/>
  <c r="F116"/>
  <c r="H116"/>
  <c r="K116"/>
  <c r="F111"/>
  <c r="J110"/>
  <c r="H109"/>
  <c r="J109"/>
  <c r="F108"/>
  <c r="H108"/>
  <c r="H104"/>
  <c r="J104"/>
  <c r="F103"/>
  <c r="K103"/>
  <c r="J102"/>
  <c r="H101"/>
  <c r="J101"/>
  <c r="H97"/>
  <c r="J97"/>
  <c r="F96"/>
  <c r="H96"/>
  <c r="E97" s="1"/>
  <c r="F97" s="1"/>
  <c r="K96"/>
  <c r="F95"/>
  <c r="H94"/>
  <c r="J94"/>
  <c r="H90"/>
  <c r="J90"/>
  <c r="H89"/>
  <c r="J89"/>
  <c r="F88"/>
  <c r="H88"/>
  <c r="K88"/>
  <c r="F87"/>
  <c r="H83"/>
  <c r="J83"/>
  <c r="H82"/>
  <c r="J82"/>
  <c r="J84" s="1"/>
  <c r="G18" i="5" s="1"/>
  <c r="I585" i="4" s="1"/>
  <c r="J585" s="1"/>
  <c r="F78"/>
  <c r="H78"/>
  <c r="F77"/>
  <c r="F79" s="1"/>
  <c r="H77"/>
  <c r="J73"/>
  <c r="H72"/>
  <c r="J72"/>
  <c r="F68"/>
  <c r="H68"/>
  <c r="K68"/>
  <c r="F67"/>
  <c r="F69" s="1"/>
  <c r="F63"/>
  <c r="J63"/>
  <c r="H62"/>
  <c r="J62"/>
  <c r="F58"/>
  <c r="H58"/>
  <c r="F57"/>
  <c r="H57"/>
  <c r="H53"/>
  <c r="J53"/>
  <c r="H52"/>
  <c r="E53" s="1"/>
  <c r="F53" s="1"/>
  <c r="L53" s="1"/>
  <c r="J52"/>
  <c r="H51"/>
  <c r="J51"/>
  <c r="K51"/>
  <c r="F50"/>
  <c r="H50"/>
  <c r="K50"/>
  <c r="F46"/>
  <c r="H45"/>
  <c r="J45"/>
  <c r="H41"/>
  <c r="J41"/>
  <c r="F40"/>
  <c r="H40"/>
  <c r="F36"/>
  <c r="H36"/>
  <c r="F35"/>
  <c r="J35"/>
  <c r="H32"/>
  <c r="F8" i="5" s="1"/>
  <c r="G486" i="4" s="1"/>
  <c r="H486" s="1"/>
  <c r="H31"/>
  <c r="J31"/>
  <c r="K31"/>
  <c r="F30"/>
  <c r="H30"/>
  <c r="K30"/>
  <c r="H26"/>
  <c r="J26"/>
  <c r="F25"/>
  <c r="H25"/>
  <c r="E26" s="1"/>
  <c r="K26" s="1"/>
  <c r="F24"/>
  <c r="J24"/>
  <c r="F23"/>
  <c r="H23"/>
  <c r="J23"/>
  <c r="H19"/>
  <c r="J19"/>
  <c r="F18"/>
  <c r="H18"/>
  <c r="K18"/>
  <c r="F17"/>
  <c r="J16"/>
  <c r="H12"/>
  <c r="J12"/>
  <c r="F11"/>
  <c r="H11"/>
  <c r="E12" s="1"/>
  <c r="K12" s="1"/>
  <c r="J11"/>
  <c r="F10"/>
  <c r="H10"/>
  <c r="F9"/>
  <c r="J6"/>
  <c r="G4" i="5" s="1"/>
  <c r="I340" i="4" s="1"/>
  <c r="J340" s="1"/>
  <c r="J5"/>
  <c r="F595" i="6"/>
  <c r="H595"/>
  <c r="J594"/>
  <c r="H593"/>
  <c r="J593"/>
  <c r="F592"/>
  <c r="H592"/>
  <c r="J592"/>
  <c r="F591"/>
  <c r="H590"/>
  <c r="J590"/>
  <c r="H589"/>
  <c r="J589"/>
  <c r="F588"/>
  <c r="H588"/>
  <c r="F587"/>
  <c r="H587"/>
  <c r="J586"/>
  <c r="H585"/>
  <c r="J585"/>
  <c r="F584"/>
  <c r="H584"/>
  <c r="J584"/>
  <c r="F583"/>
  <c r="H582"/>
  <c r="J582"/>
  <c r="H581"/>
  <c r="J581"/>
  <c r="H485"/>
  <c r="J485"/>
  <c r="J79" i="4" l="1"/>
  <c r="G17" i="5" s="1"/>
  <c r="I573" i="4" s="1"/>
  <c r="J573" s="1"/>
  <c r="J808"/>
  <c r="G112" i="5" s="1"/>
  <c r="F82" i="4"/>
  <c r="L82" s="1"/>
  <c r="K82"/>
  <c r="F101"/>
  <c r="K101"/>
  <c r="F133"/>
  <c r="K133"/>
  <c r="F157"/>
  <c r="K157"/>
  <c r="F224"/>
  <c r="L224" s="1"/>
  <c r="K224"/>
  <c r="K233"/>
  <c r="F233"/>
  <c r="L233" s="1"/>
  <c r="K242"/>
  <c r="F242"/>
  <c r="K251"/>
  <c r="F251"/>
  <c r="L251" s="1"/>
  <c r="F314"/>
  <c r="F316" s="1"/>
  <c r="K314"/>
  <c r="K331"/>
  <c r="F331"/>
  <c r="F334" s="1"/>
  <c r="E48" i="5" s="1"/>
  <c r="K343" i="4"/>
  <c r="F343"/>
  <c r="F351"/>
  <c r="K351"/>
  <c r="F395"/>
  <c r="E396" s="1"/>
  <c r="K395"/>
  <c r="F426"/>
  <c r="K426"/>
  <c r="F458"/>
  <c r="L458" s="1"/>
  <c r="K458"/>
  <c r="F467"/>
  <c r="K467"/>
  <c r="F494"/>
  <c r="K494"/>
  <c r="F560"/>
  <c r="K560"/>
  <c r="K567"/>
  <c r="F567"/>
  <c r="K578"/>
  <c r="F578"/>
  <c r="L578" s="1"/>
  <c r="F589"/>
  <c r="K589"/>
  <c r="F690"/>
  <c r="K690"/>
  <c r="F706"/>
  <c r="F710" s="1"/>
  <c r="K706"/>
  <c r="F790"/>
  <c r="K790"/>
  <c r="F806"/>
  <c r="K806"/>
  <c r="F840"/>
  <c r="K840"/>
  <c r="K844"/>
  <c r="F844"/>
  <c r="K845"/>
  <c r="H845"/>
  <c r="H852" s="1"/>
  <c r="F118" i="5" s="1"/>
  <c r="F848" i="4"/>
  <c r="K848"/>
  <c r="F485" i="6"/>
  <c r="L485" s="1"/>
  <c r="K485"/>
  <c r="F581"/>
  <c r="F603" s="1"/>
  <c r="E19" i="7" s="1"/>
  <c r="F19" s="1"/>
  <c r="K581" i="6"/>
  <c r="F585"/>
  <c r="K585"/>
  <c r="F593"/>
  <c r="L593" s="1"/>
  <c r="K593"/>
  <c r="K40" i="4"/>
  <c r="J40"/>
  <c r="J42" s="1"/>
  <c r="G10" i="5" s="1"/>
  <c r="F83" i="4"/>
  <c r="K83"/>
  <c r="K95"/>
  <c r="H95"/>
  <c r="H98" s="1"/>
  <c r="F20" i="5" s="1"/>
  <c r="G128" i="4" s="1"/>
  <c r="H128" s="1"/>
  <c r="H129" s="1"/>
  <c r="F24" i="5" s="1"/>
  <c r="H204" i="4"/>
  <c r="E206" s="1"/>
  <c r="F206" s="1"/>
  <c r="L206" s="1"/>
  <c r="K204"/>
  <c r="J214"/>
  <c r="K214"/>
  <c r="K234"/>
  <c r="F234"/>
  <c r="K241"/>
  <c r="J241"/>
  <c r="L241" s="1"/>
  <c r="K249"/>
  <c r="J249"/>
  <c r="K272"/>
  <c r="J272"/>
  <c r="J276" s="1"/>
  <c r="G39" i="5" s="1"/>
  <c r="K274" i="4"/>
  <c r="F274"/>
  <c r="K281"/>
  <c r="J281"/>
  <c r="J286" s="1"/>
  <c r="G40" i="5" s="1"/>
  <c r="K284" i="4"/>
  <c r="H284"/>
  <c r="E285" s="1"/>
  <c r="K289"/>
  <c r="J289"/>
  <c r="J292" s="1"/>
  <c r="G41" i="5" s="1"/>
  <c r="H295" i="4"/>
  <c r="K295"/>
  <c r="K296"/>
  <c r="J296"/>
  <c r="L296" s="1"/>
  <c r="H302"/>
  <c r="H304" s="1"/>
  <c r="F43" i="5" s="1"/>
  <c r="K302" i="4"/>
  <c r="K303"/>
  <c r="J303"/>
  <c r="H309"/>
  <c r="K309"/>
  <c r="K327"/>
  <c r="J327"/>
  <c r="J328" s="1"/>
  <c r="G47" i="5" s="1"/>
  <c r="K333" i="4"/>
  <c r="H333"/>
  <c r="K342"/>
  <c r="J342"/>
  <c r="L342" s="1"/>
  <c r="K353"/>
  <c r="F353"/>
  <c r="K354"/>
  <c r="H354"/>
  <c r="L354" s="1"/>
  <c r="K358"/>
  <c r="J358"/>
  <c r="K373"/>
  <c r="H373"/>
  <c r="H375" s="1"/>
  <c r="F53" i="5" s="1"/>
  <c r="J378" i="4"/>
  <c r="L378" s="1"/>
  <c r="K378"/>
  <c r="F381"/>
  <c r="K381"/>
  <c r="J386"/>
  <c r="J391" s="1"/>
  <c r="G55" i="5" s="1"/>
  <c r="K386" i="4"/>
  <c r="F389"/>
  <c r="K389"/>
  <c r="K390"/>
  <c r="H390"/>
  <c r="H401"/>
  <c r="K401"/>
  <c r="F420"/>
  <c r="F422" s="1"/>
  <c r="E61" i="5" s="1"/>
  <c r="K420" i="4"/>
  <c r="K425"/>
  <c r="J425"/>
  <c r="J427" s="1"/>
  <c r="G62" i="5" s="1"/>
  <c r="F430" i="4"/>
  <c r="F431" s="1"/>
  <c r="E63" i="5" s="1"/>
  <c r="K430" i="4"/>
  <c r="H452"/>
  <c r="E454" s="1"/>
  <c r="F454" s="1"/>
  <c r="L454" s="1"/>
  <c r="K452"/>
  <c r="F460"/>
  <c r="L460" s="1"/>
  <c r="K460"/>
  <c r="J462"/>
  <c r="K462"/>
  <c r="F469"/>
  <c r="K469"/>
  <c r="K471"/>
  <c r="J471"/>
  <c r="L471" s="1"/>
  <c r="K489"/>
  <c r="J489"/>
  <c r="H497"/>
  <c r="E499" s="1"/>
  <c r="F499" s="1"/>
  <c r="L499" s="1"/>
  <c r="K497"/>
  <c r="K507"/>
  <c r="J507"/>
  <c r="F514"/>
  <c r="K514"/>
  <c r="K529"/>
  <c r="J529"/>
  <c r="K555"/>
  <c r="J555"/>
  <c r="L555" s="1"/>
  <c r="F562"/>
  <c r="L562" s="1"/>
  <c r="K562"/>
  <c r="K566"/>
  <c r="J566"/>
  <c r="H574"/>
  <c r="K574"/>
  <c r="F590"/>
  <c r="K590"/>
  <c r="K596"/>
  <c r="J596"/>
  <c r="K603"/>
  <c r="J603"/>
  <c r="L603" s="1"/>
  <c r="F609"/>
  <c r="L609" s="1"/>
  <c r="K609"/>
  <c r="H618"/>
  <c r="K618"/>
  <c r="K635"/>
  <c r="J635"/>
  <c r="H645"/>
  <c r="K645"/>
  <c r="F651"/>
  <c r="L651" s="1"/>
  <c r="K651"/>
  <c r="J676"/>
  <c r="K676"/>
  <c r="K686"/>
  <c r="J686"/>
  <c r="F691"/>
  <c r="K691"/>
  <c r="K692"/>
  <c r="H692"/>
  <c r="E694" s="1"/>
  <c r="F694" s="1"/>
  <c r="L694" s="1"/>
  <c r="J721"/>
  <c r="K721"/>
  <c r="F727"/>
  <c r="K727"/>
  <c r="K728"/>
  <c r="H728"/>
  <c r="H731" s="1"/>
  <c r="F101" i="5" s="1"/>
  <c r="F743" i="4"/>
  <c r="K743"/>
  <c r="K748"/>
  <c r="H748"/>
  <c r="H752" s="1"/>
  <c r="F104" i="5" s="1"/>
  <c r="K749" i="4"/>
  <c r="J749"/>
  <c r="F755"/>
  <c r="K755"/>
  <c r="K763"/>
  <c r="F763"/>
  <c r="F771"/>
  <c r="K771"/>
  <c r="K776"/>
  <c r="H776"/>
  <c r="H780" s="1"/>
  <c r="F108" i="5" s="1"/>
  <c r="K777" i="4"/>
  <c r="J777"/>
  <c r="J780" s="1"/>
  <c r="G108" i="5" s="1"/>
  <c r="J785" i="4"/>
  <c r="K785"/>
  <c r="F791"/>
  <c r="K791"/>
  <c r="K874"/>
  <c r="J874"/>
  <c r="K881"/>
  <c r="H881"/>
  <c r="E882" s="1"/>
  <c r="F582" i="6"/>
  <c r="K582"/>
  <c r="F586"/>
  <c r="K586"/>
  <c r="F590"/>
  <c r="K590"/>
  <c r="J20" i="4"/>
  <c r="G6" i="5" s="1"/>
  <c r="J298" i="4"/>
  <c r="G42" i="5" s="1"/>
  <c r="E580" i="4"/>
  <c r="F580" s="1"/>
  <c r="L580" s="1"/>
  <c r="J677"/>
  <c r="G93" i="5" s="1"/>
  <c r="J752" i="4"/>
  <c r="G104" i="5" s="1"/>
  <c r="F42" i="4"/>
  <c r="K109"/>
  <c r="K126"/>
  <c r="K141"/>
  <c r="F322"/>
  <c r="K784"/>
  <c r="F830"/>
  <c r="F831" s="1"/>
  <c r="K9"/>
  <c r="K25"/>
  <c r="K35"/>
  <c r="K46"/>
  <c r="K63"/>
  <c r="K77"/>
  <c r="K94"/>
  <c r="K231"/>
  <c r="K271"/>
  <c r="K283"/>
  <c r="K315"/>
  <c r="K325"/>
  <c r="K339"/>
  <c r="K361"/>
  <c r="F402"/>
  <c r="K421"/>
  <c r="K470"/>
  <c r="K488"/>
  <c r="K505"/>
  <c r="K526"/>
  <c r="K553"/>
  <c r="K554"/>
  <c r="K579"/>
  <c r="K601"/>
  <c r="K602"/>
  <c r="K685"/>
  <c r="K715"/>
  <c r="K764"/>
  <c r="K792"/>
  <c r="K583" i="6"/>
  <c r="K587"/>
  <c r="K591"/>
  <c r="K595"/>
  <c r="H579"/>
  <c r="G18" i="7" s="1"/>
  <c r="H18" s="1"/>
  <c r="G17" s="1"/>
  <c r="H17" s="1"/>
  <c r="H583" i="6"/>
  <c r="H603" s="1"/>
  <c r="G19" i="7" s="1"/>
  <c r="H19" s="1"/>
  <c r="J588" i="6"/>
  <c r="H591"/>
  <c r="K5" i="4"/>
  <c r="H9"/>
  <c r="L9" s="1"/>
  <c r="H42"/>
  <c r="F10" i="5" s="1"/>
  <c r="G504" i="4" s="1"/>
  <c r="H504" s="1"/>
  <c r="F41"/>
  <c r="H46"/>
  <c r="H47" s="1"/>
  <c r="F62"/>
  <c r="F64" s="1"/>
  <c r="E14" i="5" s="1"/>
  <c r="E477" i="4" s="1"/>
  <c r="K72"/>
  <c r="J78"/>
  <c r="K89"/>
  <c r="K102"/>
  <c r="K111"/>
  <c r="F125"/>
  <c r="K127"/>
  <c r="K143"/>
  <c r="F153"/>
  <c r="K155"/>
  <c r="K188"/>
  <c r="K201"/>
  <c r="K205"/>
  <c r="H213"/>
  <c r="K223"/>
  <c r="H231"/>
  <c r="K269"/>
  <c r="H271"/>
  <c r="F283"/>
  <c r="K291"/>
  <c r="K301"/>
  <c r="F315"/>
  <c r="F325"/>
  <c r="L325" s="1"/>
  <c r="F339"/>
  <c r="J350"/>
  <c r="J355" s="1"/>
  <c r="G50" i="5" s="1"/>
  <c r="F361" i="4"/>
  <c r="F367"/>
  <c r="L367" s="1"/>
  <c r="F379"/>
  <c r="J394"/>
  <c r="J397" s="1"/>
  <c r="G56" i="5" s="1"/>
  <c r="K410" i="4"/>
  <c r="F417"/>
  <c r="E60" i="5" s="1"/>
  <c r="H60" s="1"/>
  <c r="J422" i="4"/>
  <c r="G61" i="5" s="1"/>
  <c r="K449" i="4"/>
  <c r="J480"/>
  <c r="E532"/>
  <c r="K532" s="1"/>
  <c r="F550"/>
  <c r="L550" s="1"/>
  <c r="K572"/>
  <c r="K584"/>
  <c r="F601"/>
  <c r="L601" s="1"/>
  <c r="K617"/>
  <c r="F632"/>
  <c r="K656"/>
  <c r="K670"/>
  <c r="K675"/>
  <c r="K698"/>
  <c r="K699"/>
  <c r="F714"/>
  <c r="F717" s="1"/>
  <c r="E99" i="5" s="1"/>
  <c r="F722" i="4"/>
  <c r="L722" s="1"/>
  <c r="K734"/>
  <c r="K735"/>
  <c r="F750"/>
  <c r="L750" s="1"/>
  <c r="K756"/>
  <c r="H764"/>
  <c r="E765" s="1"/>
  <c r="K770"/>
  <c r="H794"/>
  <c r="F110" i="5" s="1"/>
  <c r="J813" i="4"/>
  <c r="L813" s="1"/>
  <c r="K873"/>
  <c r="F117"/>
  <c r="K117"/>
  <c r="F149"/>
  <c r="E159" s="1"/>
  <c r="K149"/>
  <c r="F166"/>
  <c r="K166"/>
  <c r="F174"/>
  <c r="L174" s="1"/>
  <c r="K174"/>
  <c r="F187"/>
  <c r="K187"/>
  <c r="F210"/>
  <c r="K210"/>
  <c r="K264"/>
  <c r="F264"/>
  <c r="L264" s="1"/>
  <c r="K273"/>
  <c r="F273"/>
  <c r="K282"/>
  <c r="F282"/>
  <c r="L282" s="1"/>
  <c r="F290"/>
  <c r="L290" s="1"/>
  <c r="K290"/>
  <c r="F297"/>
  <c r="K297"/>
  <c r="F307"/>
  <c r="L307" s="1"/>
  <c r="K307"/>
  <c r="K503"/>
  <c r="F503"/>
  <c r="L503" s="1"/>
  <c r="K530"/>
  <c r="F530"/>
  <c r="F541"/>
  <c r="K541"/>
  <c r="F608"/>
  <c r="K608"/>
  <c r="F624"/>
  <c r="K624"/>
  <c r="F640"/>
  <c r="F642" s="1"/>
  <c r="E86" i="5" s="1"/>
  <c r="K640" i="4"/>
  <c r="F650"/>
  <c r="K650"/>
  <c r="F742"/>
  <c r="F745" s="1"/>
  <c r="L745" s="1"/>
  <c r="K742"/>
  <c r="F798"/>
  <c r="K798"/>
  <c r="K818"/>
  <c r="F818"/>
  <c r="K834"/>
  <c r="H834"/>
  <c r="H835" s="1"/>
  <c r="F117" i="5" s="1"/>
  <c r="K879" i="4"/>
  <c r="F879"/>
  <c r="F589" i="6"/>
  <c r="L589" s="1"/>
  <c r="K589"/>
  <c r="K10" i="4"/>
  <c r="J10"/>
  <c r="L10" s="1"/>
  <c r="F52"/>
  <c r="L52" s="1"/>
  <c r="K52"/>
  <c r="J58"/>
  <c r="K58"/>
  <c r="J108"/>
  <c r="K108"/>
  <c r="F118"/>
  <c r="K118"/>
  <c r="J124"/>
  <c r="L124" s="1"/>
  <c r="K124"/>
  <c r="F134"/>
  <c r="K134"/>
  <c r="J140"/>
  <c r="L140" s="1"/>
  <c r="K140"/>
  <c r="F150"/>
  <c r="K150"/>
  <c r="J152"/>
  <c r="J163" s="1"/>
  <c r="G27" i="5" s="1"/>
  <c r="K152" i="4"/>
  <c r="F158"/>
  <c r="K158"/>
  <c r="F167"/>
  <c r="K167"/>
  <c r="J169"/>
  <c r="K169"/>
  <c r="F175"/>
  <c r="K175"/>
  <c r="K193"/>
  <c r="H193"/>
  <c r="H194" s="1"/>
  <c r="F30" i="5" s="1"/>
  <c r="K232" i="4"/>
  <c r="J232"/>
  <c r="K244"/>
  <c r="H244"/>
  <c r="L244" s="1"/>
  <c r="K253"/>
  <c r="H253"/>
  <c r="E255" s="1"/>
  <c r="F255" s="1"/>
  <c r="L255" s="1"/>
  <c r="K254"/>
  <c r="J254"/>
  <c r="J256" s="1"/>
  <c r="G37" i="5" s="1"/>
  <c r="K261" i="4"/>
  <c r="F261"/>
  <c r="K263"/>
  <c r="J263"/>
  <c r="J266" s="1"/>
  <c r="G38" i="5" s="1"/>
  <c r="K319" i="4"/>
  <c r="H319"/>
  <c r="K320"/>
  <c r="J320"/>
  <c r="J322" s="1"/>
  <c r="G46" i="5" s="1"/>
  <c r="K332" i="4"/>
  <c r="F332"/>
  <c r="K337"/>
  <c r="J337"/>
  <c r="L337" s="1"/>
  <c r="K344"/>
  <c r="F344"/>
  <c r="K345"/>
  <c r="H345"/>
  <c r="H347" s="1"/>
  <c r="F49" i="5" s="1"/>
  <c r="F372" i="4"/>
  <c r="E374" s="1"/>
  <c r="F374" s="1"/>
  <c r="K372"/>
  <c r="K415"/>
  <c r="J415"/>
  <c r="J417" s="1"/>
  <c r="G60" i="5" s="1"/>
  <c r="H434" i="4"/>
  <c r="H435" s="1"/>
  <c r="F64" i="5" s="1"/>
  <c r="K434" i="4"/>
  <c r="K487"/>
  <c r="F487"/>
  <c r="L487" s="1"/>
  <c r="K498"/>
  <c r="J498"/>
  <c r="K506"/>
  <c r="H506"/>
  <c r="E508" s="1"/>
  <c r="F508" s="1"/>
  <c r="L508" s="1"/>
  <c r="K524"/>
  <c r="F524"/>
  <c r="F542"/>
  <c r="K542"/>
  <c r="K548"/>
  <c r="J548"/>
  <c r="F625"/>
  <c r="K625"/>
  <c r="K626"/>
  <c r="H626"/>
  <c r="E628" s="1"/>
  <c r="F628" s="1"/>
  <c r="L628" s="1"/>
  <c r="H655"/>
  <c r="H657" s="1"/>
  <c r="F89" i="5" s="1"/>
  <c r="K655" i="4"/>
  <c r="H665"/>
  <c r="H667" s="1"/>
  <c r="F91" i="5" s="1"/>
  <c r="K665" i="4"/>
  <c r="J701"/>
  <c r="K701"/>
  <c r="F707"/>
  <c r="L707" s="1"/>
  <c r="K707"/>
  <c r="K713"/>
  <c r="J713"/>
  <c r="J717" s="1"/>
  <c r="G99" i="5" s="1"/>
  <c r="K805" i="4"/>
  <c r="J805"/>
  <c r="F811"/>
  <c r="K811"/>
  <c r="K819"/>
  <c r="F819"/>
  <c r="K839"/>
  <c r="J839"/>
  <c r="L839" s="1"/>
  <c r="H842"/>
  <c r="K842"/>
  <c r="K847"/>
  <c r="J847"/>
  <c r="L847" s="1"/>
  <c r="K855"/>
  <c r="J855"/>
  <c r="J531" i="6"/>
  <c r="I16" i="7" s="1"/>
  <c r="J16" s="1"/>
  <c r="F594" i="6"/>
  <c r="K594"/>
  <c r="F682" i="4"/>
  <c r="E94" i="5" s="1"/>
  <c r="J59" i="4"/>
  <c r="G13" i="5" s="1"/>
  <c r="I468" i="4" s="1"/>
  <c r="J468" s="1"/>
  <c r="H402"/>
  <c r="F57" i="5" s="1"/>
  <c r="L524" i="4"/>
  <c r="J687"/>
  <c r="G95" i="5" s="1"/>
  <c r="J724" i="4"/>
  <c r="G100" i="5" s="1"/>
  <c r="E793" i="4"/>
  <c r="F793" s="1"/>
  <c r="J876"/>
  <c r="G122" i="5" s="1"/>
  <c r="K16" i="4"/>
  <c r="K57"/>
  <c r="K110"/>
  <c r="K142"/>
  <c r="K154"/>
  <c r="K172"/>
  <c r="K212"/>
  <c r="E368"/>
  <c r="F368" s="1"/>
  <c r="L368" s="1"/>
  <c r="E380"/>
  <c r="F380" s="1"/>
  <c r="L380" s="1"/>
  <c r="K406"/>
  <c r="K476"/>
  <c r="K479"/>
  <c r="K496"/>
  <c r="K519"/>
  <c r="K720"/>
  <c r="K24"/>
  <c r="K36"/>
  <c r="K45"/>
  <c r="K119"/>
  <c r="K135"/>
  <c r="K151"/>
  <c r="K168"/>
  <c r="K176"/>
  <c r="K203"/>
  <c r="K229"/>
  <c r="K243"/>
  <c r="K252"/>
  <c r="K262"/>
  <c r="K326"/>
  <c r="K341"/>
  <c r="K531"/>
  <c r="K634"/>
  <c r="K641"/>
  <c r="K681"/>
  <c r="K799"/>
  <c r="K804"/>
  <c r="K838"/>
  <c r="K841"/>
  <c r="J483" i="6"/>
  <c r="I15" i="7" s="1"/>
  <c r="J15" s="1"/>
  <c r="J603" i="6"/>
  <c r="I19" i="7" s="1"/>
  <c r="J19" s="1"/>
  <c r="K17" i="4"/>
  <c r="F45"/>
  <c r="F47" s="1"/>
  <c r="E11" i="5" s="1"/>
  <c r="E459" i="4" s="1"/>
  <c r="F59"/>
  <c r="E13" i="5" s="1"/>
  <c r="K67" i="4"/>
  <c r="K73"/>
  <c r="K87"/>
  <c r="F94"/>
  <c r="H105"/>
  <c r="F21" i="5" s="1"/>
  <c r="K160" i="4"/>
  <c r="K173"/>
  <c r="J375"/>
  <c r="G53" i="5" s="1"/>
  <c r="K400" i="4"/>
  <c r="F416"/>
  <c r="K451"/>
  <c r="H470"/>
  <c r="E472" s="1"/>
  <c r="F472" s="1"/>
  <c r="F485"/>
  <c r="L485" s="1"/>
  <c r="K512"/>
  <c r="K517"/>
  <c r="H526"/>
  <c r="F531"/>
  <c r="L531" s="1"/>
  <c r="K543"/>
  <c r="H554"/>
  <c r="J586"/>
  <c r="J613"/>
  <c r="G82" i="5" s="1"/>
  <c r="K619" i="4"/>
  <c r="F641"/>
  <c r="K660"/>
  <c r="J693"/>
  <c r="J695" s="1"/>
  <c r="G96" i="5" s="1"/>
  <c r="K708" i="4"/>
  <c r="E716"/>
  <c r="F716" s="1"/>
  <c r="L716" s="1"/>
  <c r="J729"/>
  <c r="H745"/>
  <c r="F103" i="5" s="1"/>
  <c r="J759" i="4"/>
  <c r="G105" i="5" s="1"/>
  <c r="E779" i="4"/>
  <c r="F779" s="1"/>
  <c r="F778"/>
  <c r="K783"/>
  <c r="K824"/>
  <c r="L879"/>
  <c r="F32"/>
  <c r="J37"/>
  <c r="G9" i="5" s="1"/>
  <c r="I513" i="4" s="1"/>
  <c r="J513" s="1"/>
  <c r="J47"/>
  <c r="G11" i="5" s="1"/>
  <c r="I459" i="4" s="1"/>
  <c r="J459" s="1"/>
  <c r="J464" s="1"/>
  <c r="G68" i="5" s="1"/>
  <c r="J64" i="4"/>
  <c r="G14" i="5" s="1"/>
  <c r="I537" i="4" s="1"/>
  <c r="J537" s="1"/>
  <c r="J105"/>
  <c r="G21" i="5" s="1"/>
  <c r="E346" i="4"/>
  <c r="F346" s="1"/>
  <c r="L346" s="1"/>
  <c r="F407"/>
  <c r="E58" i="5" s="1"/>
  <c r="H652" i="4"/>
  <c r="F88" i="5" s="1"/>
  <c r="J731" i="4"/>
  <c r="G101" i="5" s="1"/>
  <c r="J794" i="4"/>
  <c r="G110" i="5" s="1"/>
  <c r="H54" i="4"/>
  <c r="F12" i="5" s="1"/>
  <c r="J74" i="4"/>
  <c r="G16" i="5" s="1"/>
  <c r="I561" i="4" s="1"/>
  <c r="J561" s="1"/>
  <c r="L201"/>
  <c r="E235"/>
  <c r="F235" s="1"/>
  <c r="L235" s="1"/>
  <c r="E265"/>
  <c r="F265" s="1"/>
  <c r="L265" s="1"/>
  <c r="J304"/>
  <c r="G43" i="5" s="1"/>
  <c r="H334" i="4"/>
  <c r="F48" i="5" s="1"/>
  <c r="H397" i="4"/>
  <c r="F56" i="5" s="1"/>
  <c r="E568" i="4"/>
  <c r="F568" s="1"/>
  <c r="J629"/>
  <c r="G84" i="5" s="1"/>
  <c r="J652" i="4"/>
  <c r="G88" i="5" s="1"/>
  <c r="F687" i="4"/>
  <c r="J703"/>
  <c r="G97" i="5" s="1"/>
  <c r="I599" i="4" s="1"/>
  <c r="J599" s="1"/>
  <c r="F292"/>
  <c r="E41" i="5" s="1"/>
  <c r="F298" i="4"/>
  <c r="E42" i="5" s="1"/>
  <c r="H316" i="4"/>
  <c r="F45" i="5" s="1"/>
  <c r="J334" i="4"/>
  <c r="G48" i="5" s="1"/>
  <c r="H642" i="4"/>
  <c r="F86" i="5" s="1"/>
  <c r="H801" i="4"/>
  <c r="F111" i="5" s="1"/>
  <c r="J98" i="4"/>
  <c r="G20" i="5" s="1"/>
  <c r="I128" i="4" s="1"/>
  <c r="J128" s="1"/>
  <c r="J207"/>
  <c r="G32" i="5" s="1"/>
  <c r="H292" i="4"/>
  <c r="F41" i="5" s="1"/>
  <c r="J402" i="4"/>
  <c r="G57" i="5" s="1"/>
  <c r="F427" i="4"/>
  <c r="E62" i="5" s="1"/>
  <c r="L520" i="4"/>
  <c r="J621"/>
  <c r="G83" i="5" s="1"/>
  <c r="H662" i="4"/>
  <c r="F90" i="5" s="1"/>
  <c r="L706" i="4"/>
  <c r="J738"/>
  <c r="G102" i="5" s="1"/>
  <c r="H773" i="4"/>
  <c r="F107" i="5" s="1"/>
  <c r="E772" i="4"/>
  <c r="F772" s="1"/>
  <c r="L772" s="1"/>
  <c r="J787"/>
  <c r="G109" i="5" s="1"/>
  <c r="H710" i="4"/>
  <c r="F98" i="5" s="1"/>
  <c r="K880" i="4"/>
  <c r="L249"/>
  <c r="L449"/>
  <c r="E463"/>
  <c r="F463" s="1"/>
  <c r="H849"/>
  <c r="E851" s="1"/>
  <c r="F310"/>
  <c r="E44" i="5" s="1"/>
  <c r="L405" i="4"/>
  <c r="L536"/>
  <c r="F672"/>
  <c r="E92" i="5" s="1"/>
  <c r="K846" i="4"/>
  <c r="L855"/>
  <c r="H355"/>
  <c r="F50" i="5" s="1"/>
  <c r="L239" i="4"/>
  <c r="L261"/>
  <c r="L670"/>
  <c r="K856"/>
  <c r="H868"/>
  <c r="E869" s="1"/>
  <c r="F869" s="1"/>
  <c r="L333"/>
  <c r="E360"/>
  <c r="F360" s="1"/>
  <c r="F383"/>
  <c r="E54" i="5" s="1"/>
  <c r="F412" i="4"/>
  <c r="L596"/>
  <c r="J637"/>
  <c r="G85" i="5" s="1"/>
  <c r="L763" i="4"/>
  <c r="J850"/>
  <c r="J861"/>
  <c r="J864" s="1"/>
  <c r="G120" i="5" s="1"/>
  <c r="J181" i="4"/>
  <c r="G28" i="5" s="1"/>
  <c r="L279" i="4"/>
  <c r="L373"/>
  <c r="L386"/>
  <c r="L467"/>
  <c r="L685"/>
  <c r="F867"/>
  <c r="F870" s="1"/>
  <c r="I120"/>
  <c r="J120" s="1"/>
  <c r="H27"/>
  <c r="F7" i="5" s="1"/>
  <c r="L23" i="4"/>
  <c r="G513"/>
  <c r="H513" s="1"/>
  <c r="G495"/>
  <c r="H495" s="1"/>
  <c r="L660"/>
  <c r="J662"/>
  <c r="G90" i="5" s="1"/>
  <c r="F709" i="4"/>
  <c r="L709" s="1"/>
  <c r="K709"/>
  <c r="H286"/>
  <c r="F40" i="5" s="1"/>
  <c r="H717" i="4"/>
  <c r="F99" i="5" s="1"/>
  <c r="J883" i="4"/>
  <c r="G123" i="5" s="1"/>
  <c r="E468" i="4"/>
  <c r="E525"/>
  <c r="I144"/>
  <c r="J144" s="1"/>
  <c r="I136"/>
  <c r="J136" s="1"/>
  <c r="H79"/>
  <c r="F17" i="5" s="1"/>
  <c r="G573" i="4" s="1"/>
  <c r="H573" s="1"/>
  <c r="E352"/>
  <c r="F352" s="1"/>
  <c r="L352" s="1"/>
  <c r="J766"/>
  <c r="G106" i="5" s="1"/>
  <c r="E597" i="4"/>
  <c r="L57"/>
  <c r="H59"/>
  <c r="F13" i="5" s="1"/>
  <c r="J121" i="4"/>
  <c r="G23" i="5" s="1"/>
  <c r="H391" i="4"/>
  <c r="F55" i="5" s="1"/>
  <c r="H20" i="4"/>
  <c r="F6" i="5" s="1"/>
  <c r="F37" i="4"/>
  <c r="E9" i="5" s="1"/>
  <c r="H84" i="4"/>
  <c r="F18" i="5" s="1"/>
  <c r="G585" i="4" s="1"/>
  <c r="H585" s="1"/>
  <c r="L172"/>
  <c r="J216"/>
  <c r="G33" i="5" s="1"/>
  <c r="H236" i="4"/>
  <c r="F35" i="5" s="1"/>
  <c r="L274" i="4"/>
  <c r="L379"/>
  <c r="L469"/>
  <c r="L472"/>
  <c r="E490"/>
  <c r="F490" s="1"/>
  <c r="L490" s="1"/>
  <c r="L568"/>
  <c r="L625"/>
  <c r="L762"/>
  <c r="L805"/>
  <c r="L806"/>
  <c r="L818"/>
  <c r="J412"/>
  <c r="G59" i="5" s="1"/>
  <c r="G450" i="4"/>
  <c r="H450" s="1"/>
  <c r="H455" s="1"/>
  <c r="F67" i="5" s="1"/>
  <c r="I597" i="4"/>
  <c r="J597" s="1"/>
  <c r="J827"/>
  <c r="G115" i="5" s="1"/>
  <c r="J870" i="4"/>
  <c r="G121" i="5" s="1"/>
  <c r="H412" i="4"/>
  <c r="F59" i="5" s="1"/>
  <c r="J27" i="4"/>
  <c r="G7" i="5" s="1"/>
  <c r="L62" i="4"/>
  <c r="L87"/>
  <c r="H91"/>
  <c r="F19" i="5" s="1"/>
  <c r="L143" i="4"/>
  <c r="H207"/>
  <c r="F32" i="5" s="1"/>
  <c r="H216" i="4"/>
  <c r="F33" i="5" s="1"/>
  <c r="J236" i="4"/>
  <c r="G35" i="5" s="1"/>
  <c r="H256" i="4"/>
  <c r="F37" i="5" s="1"/>
  <c r="H276" i="4"/>
  <c r="F39" i="5" s="1"/>
  <c r="J369" i="4"/>
  <c r="G52" i="5" s="1"/>
  <c r="L494" i="4"/>
  <c r="L584"/>
  <c r="J657"/>
  <c r="G89" i="5" s="1"/>
  <c r="L665" i="4"/>
  <c r="H703"/>
  <c r="F97" i="5" s="1"/>
  <c r="G599" i="4" s="1"/>
  <c r="H599" s="1"/>
  <c r="E786"/>
  <c r="H815"/>
  <c r="F113" i="5" s="1"/>
  <c r="L838" i="4"/>
  <c r="J858"/>
  <c r="G119" i="5" s="1"/>
  <c r="I477" i="4"/>
  <c r="J477" s="1"/>
  <c r="J482" s="1"/>
  <c r="G70" i="5" s="1"/>
  <c r="L588" i="6"/>
  <c r="L73" i="4"/>
  <c r="J91"/>
  <c r="G19" i="5" s="1"/>
  <c r="J129" i="4"/>
  <c r="G24" i="5" s="1"/>
  <c r="J137" i="4"/>
  <c r="G25" i="5" s="1"/>
  <c r="L134" i="4"/>
  <c r="E275"/>
  <c r="F275" s="1"/>
  <c r="L275" s="1"/>
  <c r="F304"/>
  <c r="E43" i="5" s="1"/>
  <c r="L394" i="4"/>
  <c r="H407"/>
  <c r="F58" i="5" s="1"/>
  <c r="L463" i="4"/>
  <c r="L481"/>
  <c r="L604"/>
  <c r="E620"/>
  <c r="F620" s="1"/>
  <c r="L620" s="1"/>
  <c r="J667"/>
  <c r="G91" i="5" s="1"/>
  <c r="L698" i="4"/>
  <c r="J710"/>
  <c r="G98" i="5" s="1"/>
  <c r="H766" i="4"/>
  <c r="F106" i="5" s="1"/>
  <c r="E800" i="4"/>
  <c r="F800" s="1"/>
  <c r="L800" s="1"/>
  <c r="J815"/>
  <c r="G113" i="5" s="1"/>
  <c r="G136" i="4"/>
  <c r="H136" s="1"/>
  <c r="H137" s="1"/>
  <c r="F25" i="5" s="1"/>
  <c r="H672" i="4"/>
  <c r="F92" i="5" s="1"/>
  <c r="F440" i="4"/>
  <c r="L440" s="1"/>
  <c r="L595" i="6"/>
  <c r="L594"/>
  <c r="L592"/>
  <c r="L591"/>
  <c r="L590"/>
  <c r="L587"/>
  <c r="L586"/>
  <c r="L585"/>
  <c r="L584"/>
  <c r="L583"/>
  <c r="L582"/>
  <c r="J579"/>
  <c r="I18" i="7" s="1"/>
  <c r="J18" s="1"/>
  <c r="I17" s="1"/>
  <c r="J17" s="1"/>
  <c r="F579" i="6"/>
  <c r="E18" i="7" s="1"/>
  <c r="F18" s="1"/>
  <c r="H531" i="6"/>
  <c r="G16" i="7" s="1"/>
  <c r="H16" s="1"/>
  <c r="F531" i="6"/>
  <c r="E16" i="7" s="1"/>
  <c r="F16" s="1"/>
  <c r="H483" i="6"/>
  <c r="G15" i="7" s="1"/>
  <c r="H15" s="1"/>
  <c r="H99" i="6"/>
  <c r="G10" i="7" s="1"/>
  <c r="H10" s="1"/>
  <c r="J99" i="6"/>
  <c r="I10" i="7" s="1"/>
  <c r="J10" s="1"/>
  <c r="J27" i="6"/>
  <c r="I7" i="7" s="1"/>
  <c r="J7" s="1"/>
  <c r="H27" i="6"/>
  <c r="G7" i="7" s="1"/>
  <c r="H7" s="1"/>
  <c r="L881" i="4"/>
  <c r="L880"/>
  <c r="L874"/>
  <c r="L873"/>
  <c r="E875"/>
  <c r="H876"/>
  <c r="F122" i="5" s="1"/>
  <c r="L869" i="4"/>
  <c r="L867"/>
  <c r="L863"/>
  <c r="F864"/>
  <c r="L864" s="1"/>
  <c r="L862"/>
  <c r="K863"/>
  <c r="L861"/>
  <c r="K857"/>
  <c r="L856"/>
  <c r="L857"/>
  <c r="F858"/>
  <c r="E119" i="5" s="1"/>
  <c r="L850" i="4"/>
  <c r="L848"/>
  <c r="L846"/>
  <c r="L844"/>
  <c r="L843"/>
  <c r="L842"/>
  <c r="L841"/>
  <c r="L840"/>
  <c r="L835"/>
  <c r="E117" i="5"/>
  <c r="L831" i="4"/>
  <c r="L830"/>
  <c r="E116" i="5"/>
  <c r="H827" i="4"/>
  <c r="F115" i="5" s="1"/>
  <c r="E826" i="4"/>
  <c r="K825"/>
  <c r="F825"/>
  <c r="L825" s="1"/>
  <c r="L824"/>
  <c r="L819"/>
  <c r="H821"/>
  <c r="F114" i="5" s="1"/>
  <c r="E820" i="4"/>
  <c r="E814"/>
  <c r="L812"/>
  <c r="L811"/>
  <c r="E807"/>
  <c r="F807" s="1"/>
  <c r="L807" s="1"/>
  <c r="L804"/>
  <c r="L799"/>
  <c r="L798"/>
  <c r="F801"/>
  <c r="L801" s="1"/>
  <c r="K800"/>
  <c r="L797"/>
  <c r="K793"/>
  <c r="L792"/>
  <c r="F794"/>
  <c r="E110" i="5" s="1"/>
  <c r="L793" i="4"/>
  <c r="L791"/>
  <c r="L790"/>
  <c r="F786"/>
  <c r="L786" s="1"/>
  <c r="K786"/>
  <c r="L785"/>
  <c r="H787"/>
  <c r="F109" i="5" s="1"/>
  <c r="F787" i="4"/>
  <c r="L784"/>
  <c r="L778"/>
  <c r="L779"/>
  <c r="F780"/>
  <c r="E108" i="5" s="1"/>
  <c r="L777" i="4"/>
  <c r="K779"/>
  <c r="L776"/>
  <c r="L771"/>
  <c r="L770"/>
  <c r="L769"/>
  <c r="L764"/>
  <c r="L757"/>
  <c r="F758"/>
  <c r="F759" s="1"/>
  <c r="E105" i="5" s="1"/>
  <c r="K758" i="4"/>
  <c r="L756"/>
  <c r="L755"/>
  <c r="L758"/>
  <c r="H759"/>
  <c r="F105" i="5" s="1"/>
  <c r="L751" i="4"/>
  <c r="L749"/>
  <c r="K751"/>
  <c r="L743"/>
  <c r="K744"/>
  <c r="L741"/>
  <c r="L736"/>
  <c r="H738"/>
  <c r="F102" i="5" s="1"/>
  <c r="F738" i="4"/>
  <c r="L735"/>
  <c r="K737"/>
  <c r="L734"/>
  <c r="L729"/>
  <c r="L727"/>
  <c r="L723"/>
  <c r="F724"/>
  <c r="E100" i="5" s="1"/>
  <c r="L721" i="4"/>
  <c r="L720"/>
  <c r="H724"/>
  <c r="F100" i="5" s="1"/>
  <c r="K723" i="4"/>
  <c r="L715"/>
  <c r="K716"/>
  <c r="L708"/>
  <c r="L701"/>
  <c r="E702"/>
  <c r="F702" s="1"/>
  <c r="L702" s="1"/>
  <c r="L700"/>
  <c r="L699"/>
  <c r="I539"/>
  <c r="J539" s="1"/>
  <c r="I587"/>
  <c r="J587" s="1"/>
  <c r="I527"/>
  <c r="J527" s="1"/>
  <c r="I575"/>
  <c r="J575" s="1"/>
  <c r="I515"/>
  <c r="J515" s="1"/>
  <c r="I563"/>
  <c r="J563" s="1"/>
  <c r="I551"/>
  <c r="J551" s="1"/>
  <c r="G587"/>
  <c r="H587" s="1"/>
  <c r="G575"/>
  <c r="H575" s="1"/>
  <c r="G539"/>
  <c r="H539" s="1"/>
  <c r="G527"/>
  <c r="H527" s="1"/>
  <c r="L692"/>
  <c r="F695"/>
  <c r="E96" i="5" s="1"/>
  <c r="E552" i="4" s="1"/>
  <c r="L691"/>
  <c r="L690"/>
  <c r="K544"/>
  <c r="K694"/>
  <c r="H695"/>
  <c r="F96" i="5" s="1"/>
  <c r="L686" i="4"/>
  <c r="L687"/>
  <c r="E95" i="5"/>
  <c r="L681" i="4"/>
  <c r="H682"/>
  <c r="F94" i="5" s="1"/>
  <c r="L680" i="4"/>
  <c r="L676"/>
  <c r="H677"/>
  <c r="F93" i="5" s="1"/>
  <c r="L675" i="4"/>
  <c r="E93" i="5"/>
  <c r="J672" i="4"/>
  <c r="G92" i="5" s="1"/>
  <c r="K671" i="4"/>
  <c r="L671"/>
  <c r="L666"/>
  <c r="L661"/>
  <c r="L656"/>
  <c r="L655"/>
  <c r="L657"/>
  <c r="E89" i="5"/>
  <c r="L650" i="4"/>
  <c r="J647"/>
  <c r="G87" i="5" s="1"/>
  <c r="K646" i="4"/>
  <c r="H646"/>
  <c r="L646" s="1"/>
  <c r="E87" i="5"/>
  <c r="L645" i="4"/>
  <c r="L641"/>
  <c r="L635"/>
  <c r="L634"/>
  <c r="H637"/>
  <c r="F85" i="5" s="1"/>
  <c r="K633" i="4"/>
  <c r="F633"/>
  <c r="L633" s="1"/>
  <c r="L632"/>
  <c r="K636"/>
  <c r="L627"/>
  <c r="F629"/>
  <c r="E84" i="5" s="1"/>
  <c r="L626" i="4"/>
  <c r="L624"/>
  <c r="K628"/>
  <c r="H629"/>
  <c r="F84" i="5" s="1"/>
  <c r="L619" i="4"/>
  <c r="L618"/>
  <c r="L617"/>
  <c r="L616"/>
  <c r="K616"/>
  <c r="H621"/>
  <c r="F83" i="5" s="1"/>
  <c r="L611" i="4"/>
  <c r="F613"/>
  <c r="E82" i="5" s="1"/>
  <c r="L610" i="4"/>
  <c r="L608"/>
  <c r="K612"/>
  <c r="H613"/>
  <c r="F82" i="5" s="1"/>
  <c r="L602" i="4"/>
  <c r="L598"/>
  <c r="K604"/>
  <c r="L591"/>
  <c r="F592"/>
  <c r="L592" s="1"/>
  <c r="K592"/>
  <c r="L590"/>
  <c r="L589"/>
  <c r="L586"/>
  <c r="L579"/>
  <c r="K577"/>
  <c r="H577"/>
  <c r="L577" s="1"/>
  <c r="L574"/>
  <c r="K580"/>
  <c r="L572"/>
  <c r="L567"/>
  <c r="L566"/>
  <c r="K565"/>
  <c r="L565"/>
  <c r="L560"/>
  <c r="K568"/>
  <c r="L554"/>
  <c r="E556"/>
  <c r="F556" s="1"/>
  <c r="L553"/>
  <c r="L548"/>
  <c r="L543"/>
  <c r="L542"/>
  <c r="L541"/>
  <c r="L538"/>
  <c r="L544"/>
  <c r="L530"/>
  <c r="L529"/>
  <c r="L526"/>
  <c r="L519"/>
  <c r="L518"/>
  <c r="L517"/>
  <c r="K520"/>
  <c r="L514"/>
  <c r="L512"/>
  <c r="L507"/>
  <c r="L506"/>
  <c r="L505"/>
  <c r="H509"/>
  <c r="F73" i="5" s="1"/>
  <c r="L498" i="4"/>
  <c r="L497"/>
  <c r="L496"/>
  <c r="H500"/>
  <c r="F72" i="5" s="1"/>
  <c r="K499" i="4"/>
  <c r="L489"/>
  <c r="J491"/>
  <c r="G71" i="5" s="1"/>
  <c r="L488" i="4"/>
  <c r="K490"/>
  <c r="H491"/>
  <c r="F71" i="5" s="1"/>
  <c r="L480" i="4"/>
  <c r="L479"/>
  <c r="K478"/>
  <c r="L478"/>
  <c r="K481"/>
  <c r="L476"/>
  <c r="L470"/>
  <c r="K472"/>
  <c r="L462"/>
  <c r="K461"/>
  <c r="F461"/>
  <c r="L461" s="1"/>
  <c r="K463"/>
  <c r="L453"/>
  <c r="L452"/>
  <c r="L451"/>
  <c r="K454"/>
  <c r="F446"/>
  <c r="L446" s="1"/>
  <c r="L444"/>
  <c r="L443"/>
  <c r="L438"/>
  <c r="L434"/>
  <c r="L430"/>
  <c r="L426"/>
  <c r="L421"/>
  <c r="L420"/>
  <c r="L416"/>
  <c r="K411"/>
  <c r="L411"/>
  <c r="E59" i="5"/>
  <c r="L410" i="4"/>
  <c r="L406"/>
  <c r="L401"/>
  <c r="E57" i="5"/>
  <c r="L400" i="4"/>
  <c r="L395"/>
  <c r="L390"/>
  <c r="L389"/>
  <c r="L387"/>
  <c r="E388"/>
  <c r="F388" s="1"/>
  <c r="L388" s="1"/>
  <c r="K382"/>
  <c r="H382"/>
  <c r="H383" s="1"/>
  <c r="F54" i="5" s="1"/>
  <c r="L381" i="4"/>
  <c r="L372"/>
  <c r="H369"/>
  <c r="F52" i="5" s="1"/>
  <c r="L366" i="4"/>
  <c r="K366"/>
  <c r="J363"/>
  <c r="G51" i="5" s="1"/>
  <c r="K362" i="4"/>
  <c r="F362"/>
  <c r="L362" s="1"/>
  <c r="L361"/>
  <c r="K359"/>
  <c r="H359"/>
  <c r="L359" s="1"/>
  <c r="L358"/>
  <c r="L353"/>
  <c r="L351"/>
  <c r="F355"/>
  <c r="L350"/>
  <c r="L345"/>
  <c r="L344"/>
  <c r="L343"/>
  <c r="L341"/>
  <c r="L339"/>
  <c r="L338"/>
  <c r="K346"/>
  <c r="L332"/>
  <c r="L331"/>
  <c r="L326"/>
  <c r="L321"/>
  <c r="L319"/>
  <c r="H322"/>
  <c r="F46" i="5" s="1"/>
  <c r="E46"/>
  <c r="L315" i="4"/>
  <c r="L313"/>
  <c r="L309"/>
  <c r="J310"/>
  <c r="G44" i="5" s="1"/>
  <c r="K308" i="4"/>
  <c r="H310"/>
  <c r="F44" i="5" s="1"/>
  <c r="L308" i="4"/>
  <c r="L303"/>
  <c r="L302"/>
  <c r="L301"/>
  <c r="L297"/>
  <c r="L295"/>
  <c r="H298"/>
  <c r="F42" i="5" s="1"/>
  <c r="L291" i="4"/>
  <c r="L292"/>
  <c r="L284"/>
  <c r="L283"/>
  <c r="L273"/>
  <c r="L271"/>
  <c r="K275"/>
  <c r="L269"/>
  <c r="L263"/>
  <c r="L262"/>
  <c r="K265"/>
  <c r="L259"/>
  <c r="H266"/>
  <c r="F38" i="5" s="1"/>
  <c r="L253" i="4"/>
  <c r="L252"/>
  <c r="L243"/>
  <c r="L242"/>
  <c r="H246"/>
  <c r="F36" i="5" s="1"/>
  <c r="L234" i="4"/>
  <c r="L232"/>
  <c r="L231"/>
  <c r="L229"/>
  <c r="F236"/>
  <c r="L236" s="1"/>
  <c r="H226"/>
  <c r="F34" i="5" s="1"/>
  <c r="L223" i="4"/>
  <c r="L222"/>
  <c r="L221"/>
  <c r="E220"/>
  <c r="K220" s="1"/>
  <c r="L219"/>
  <c r="L214"/>
  <c r="E215"/>
  <c r="F215" s="1"/>
  <c r="L215" s="1"/>
  <c r="L213"/>
  <c r="L212"/>
  <c r="L205"/>
  <c r="L204"/>
  <c r="L203"/>
  <c r="L197"/>
  <c r="L198"/>
  <c r="E31" i="5"/>
  <c r="E30"/>
  <c r="L188" i="4"/>
  <c r="H190"/>
  <c r="F29" i="5" s="1"/>
  <c r="J190" i="4"/>
  <c r="G29" i="5" s="1"/>
  <c r="F190" i="4"/>
  <c r="E29" i="5" s="1"/>
  <c r="L187" i="4"/>
  <c r="K186"/>
  <c r="L186"/>
  <c r="L185"/>
  <c r="L184"/>
  <c r="K189"/>
  <c r="L179"/>
  <c r="L178"/>
  <c r="L176"/>
  <c r="L175"/>
  <c r="L173"/>
  <c r="L171"/>
  <c r="L170"/>
  <c r="L169"/>
  <c r="L168"/>
  <c r="K180"/>
  <c r="L167"/>
  <c r="L166"/>
  <c r="L181"/>
  <c r="L161"/>
  <c r="L160"/>
  <c r="L158"/>
  <c r="L157"/>
  <c r="L156"/>
  <c r="L155"/>
  <c r="L154"/>
  <c r="L153"/>
  <c r="L151"/>
  <c r="L150"/>
  <c r="L149"/>
  <c r="K162"/>
  <c r="L148"/>
  <c r="J145"/>
  <c r="G26" i="5" s="1"/>
  <c r="L142" i="4"/>
  <c r="L141"/>
  <c r="L135"/>
  <c r="L133"/>
  <c r="L132"/>
  <c r="L127"/>
  <c r="L126"/>
  <c r="L125"/>
  <c r="L119"/>
  <c r="L118"/>
  <c r="L117"/>
  <c r="L116"/>
  <c r="L111"/>
  <c r="L110"/>
  <c r="L109"/>
  <c r="L108"/>
  <c r="L103"/>
  <c r="L102"/>
  <c r="L101"/>
  <c r="K97"/>
  <c r="L96"/>
  <c r="F98"/>
  <c r="L97"/>
  <c r="L95"/>
  <c r="L94"/>
  <c r="E90"/>
  <c r="F90" s="1"/>
  <c r="L89"/>
  <c r="L88"/>
  <c r="L83"/>
  <c r="L78"/>
  <c r="L77"/>
  <c r="E17" i="5"/>
  <c r="E573" i="4" s="1"/>
  <c r="F573" s="1"/>
  <c r="H74"/>
  <c r="F16" i="5" s="1"/>
  <c r="G561" i="4" s="1"/>
  <c r="H561" s="1"/>
  <c r="L72"/>
  <c r="L68"/>
  <c r="L67"/>
  <c r="H69"/>
  <c r="F15" i="5" s="1"/>
  <c r="G549" i="4" s="1"/>
  <c r="H549" s="1"/>
  <c r="E15" i="5"/>
  <c r="E549" i="4" s="1"/>
  <c r="L63"/>
  <c r="H64"/>
  <c r="F14" i="5" s="1"/>
  <c r="L58" i="4"/>
  <c r="F54"/>
  <c r="E12" i="5" s="1"/>
  <c r="L51" i="4"/>
  <c r="L50"/>
  <c r="L41"/>
  <c r="E10" i="5"/>
  <c r="L36" i="4"/>
  <c r="L35"/>
  <c r="L31"/>
  <c r="L32"/>
  <c r="E8" i="5"/>
  <c r="E486" i="4" s="1"/>
  <c r="L30"/>
  <c r="L25"/>
  <c r="L24"/>
  <c r="L18"/>
  <c r="E19"/>
  <c r="F19" s="1"/>
  <c r="L19" s="1"/>
  <c r="L17"/>
  <c r="L16"/>
  <c r="L11"/>
  <c r="F13"/>
  <c r="E5" i="5" s="1"/>
  <c r="F12" i="4"/>
  <c r="L12" s="1"/>
  <c r="L5"/>
  <c r="L6"/>
  <c r="H89" i="5"/>
  <c r="F532" i="4"/>
  <c r="H64" i="5"/>
  <c r="L360" i="4"/>
  <c r="K280"/>
  <c r="K270"/>
  <c r="K260"/>
  <c r="K255"/>
  <c r="K250"/>
  <c r="K240"/>
  <c r="K230"/>
  <c r="K225"/>
  <c r="K202"/>
  <c r="H31" i="5"/>
  <c r="F104" i="4"/>
  <c r="E16" i="5"/>
  <c r="E561" i="4" s="1"/>
  <c r="K53"/>
  <c r="H9" i="5"/>
  <c r="F26" i="4"/>
  <c r="L26" s="1"/>
  <c r="E4" i="5"/>
  <c r="H62" l="1"/>
  <c r="I600" i="4"/>
  <c r="J600" s="1"/>
  <c r="J605" s="1"/>
  <c r="G81" i="5" s="1"/>
  <c r="I516" i="4"/>
  <c r="J516" s="1"/>
  <c r="I576"/>
  <c r="J576" s="1"/>
  <c r="J581" s="1"/>
  <c r="G79" i="5" s="1"/>
  <c r="I588" i="4"/>
  <c r="J588" s="1"/>
  <c r="J593" s="1"/>
  <c r="G80" i="5" s="1"/>
  <c r="I552" i="4"/>
  <c r="J552" s="1"/>
  <c r="I564"/>
  <c r="J564" s="1"/>
  <c r="J569" s="1"/>
  <c r="G78" i="5" s="1"/>
  <c r="I528" i="4"/>
  <c r="J528" s="1"/>
  <c r="I540"/>
  <c r="J540" s="1"/>
  <c r="F851"/>
  <c r="L851" s="1"/>
  <c r="K851"/>
  <c r="F765"/>
  <c r="K765"/>
  <c r="K396"/>
  <c r="F396"/>
  <c r="L396" s="1"/>
  <c r="E45" i="5"/>
  <c r="L316" i="4"/>
  <c r="L19" i="7"/>
  <c r="F11" i="5"/>
  <c r="G459" i="4" s="1"/>
  <c r="H459" s="1"/>
  <c r="H464" s="1"/>
  <c r="F68" i="5" s="1"/>
  <c r="L47" i="4"/>
  <c r="H92" i="5"/>
  <c r="F159" i="4"/>
  <c r="L159" s="1"/>
  <c r="K159"/>
  <c r="F285"/>
  <c r="K285"/>
  <c r="J521"/>
  <c r="G74" i="5" s="1"/>
  <c r="E211" i="4"/>
  <c r="L210"/>
  <c r="L37"/>
  <c r="F266"/>
  <c r="E38" i="5" s="1"/>
  <c r="F276" i="4"/>
  <c r="L289"/>
  <c r="L320"/>
  <c r="F328"/>
  <c r="L328" s="1"/>
  <c r="K368"/>
  <c r="L402"/>
  <c r="L415"/>
  <c r="L427"/>
  <c r="H90" i="5"/>
  <c r="L713" i="4"/>
  <c r="L728"/>
  <c r="E730"/>
  <c r="I495"/>
  <c r="J495" s="1"/>
  <c r="J500" s="1"/>
  <c r="G72" i="5" s="1"/>
  <c r="J246" i="4"/>
  <c r="G36" i="5" s="1"/>
  <c r="L193" i="4"/>
  <c r="E245"/>
  <c r="L435"/>
  <c r="H86" i="5"/>
  <c r="H91"/>
  <c r="H13" i="4"/>
  <c r="F5" i="5" s="1"/>
  <c r="L40" i="4"/>
  <c r="L45"/>
  <c r="L79"/>
  <c r="L98"/>
  <c r="L152"/>
  <c r="F256"/>
  <c r="L256" s="1"/>
  <c r="L254"/>
  <c r="L272"/>
  <c r="L281"/>
  <c r="L314"/>
  <c r="L355"/>
  <c r="K360"/>
  <c r="K380"/>
  <c r="L407"/>
  <c r="L412"/>
  <c r="L417"/>
  <c r="L422"/>
  <c r="L431"/>
  <c r="F637"/>
  <c r="E85" i="5" s="1"/>
  <c r="G515" i="4"/>
  <c r="H515" s="1"/>
  <c r="G563"/>
  <c r="H563" s="1"/>
  <c r="L714"/>
  <c r="L742"/>
  <c r="K772"/>
  <c r="L868"/>
  <c r="H883"/>
  <c r="F123" i="5" s="1"/>
  <c r="F27" i="6"/>
  <c r="E7" i="7" s="1"/>
  <c r="F7" s="1"/>
  <c r="L7" s="1"/>
  <c r="L845" i="4"/>
  <c r="I525"/>
  <c r="J525" s="1"/>
  <c r="J533" s="1"/>
  <c r="G75" i="5" s="1"/>
  <c r="G144" i="4"/>
  <c r="H144" s="1"/>
  <c r="H145" s="1"/>
  <c r="F26" i="5" s="1"/>
  <c r="J347" i="4"/>
  <c r="G49" i="5" s="1"/>
  <c r="E537" i="4"/>
  <c r="J852"/>
  <c r="G118" i="5" s="1"/>
  <c r="L327" i="4"/>
  <c r="J13"/>
  <c r="G5" i="5" s="1"/>
  <c r="H57"/>
  <c r="J473" i="4"/>
  <c r="G69" i="5" s="1"/>
  <c r="F752" i="4"/>
  <c r="E104" i="5" s="1"/>
  <c r="F773" i="4"/>
  <c r="L773" s="1"/>
  <c r="L834"/>
  <c r="L46"/>
  <c r="F84"/>
  <c r="L99" i="6"/>
  <c r="K206" i="4"/>
  <c r="L642"/>
  <c r="L662"/>
  <c r="L573"/>
  <c r="F207"/>
  <c r="K235"/>
  <c r="L425"/>
  <c r="K508"/>
  <c r="L640"/>
  <c r="L667"/>
  <c r="L693"/>
  <c r="G551"/>
  <c r="H551" s="1"/>
  <c r="L748"/>
  <c r="L849"/>
  <c r="K869"/>
  <c r="L581" i="6"/>
  <c r="J383" i="4"/>
  <c r="G54" i="5" s="1"/>
  <c r="F652" i="4"/>
  <c r="E177"/>
  <c r="H8" i="5"/>
  <c r="L738" i="4"/>
  <c r="H11" i="5"/>
  <c r="E120"/>
  <c r="J545" i="4"/>
  <c r="G76" i="5" s="1"/>
  <c r="H870" i="4"/>
  <c r="F121" i="5" s="1"/>
  <c r="H43"/>
  <c r="E112" i="4"/>
  <c r="H93" i="5"/>
  <c r="K459" i="4"/>
  <c r="F459"/>
  <c r="H104" i="5"/>
  <c r="H110"/>
  <c r="F537" i="4"/>
  <c r="F468"/>
  <c r="H17" i="5"/>
  <c r="H59"/>
  <c r="H63"/>
  <c r="F20" i="4"/>
  <c r="E6" i="5" s="1"/>
  <c r="H363" i="4"/>
  <c r="F51" i="5" s="1"/>
  <c r="F363" i="4"/>
  <c r="E51" i="5" s="1"/>
  <c r="F369" i="4"/>
  <c r="E52" i="5" s="1"/>
  <c r="K620" i="4"/>
  <c r="F621"/>
  <c r="E83" i="5" s="1"/>
  <c r="H647" i="4"/>
  <c r="F87" i="5" s="1"/>
  <c r="H14"/>
  <c r="G537" i="4"/>
  <c r="H537" s="1"/>
  <c r="G477"/>
  <c r="H477" s="1"/>
  <c r="H482" s="1"/>
  <c r="F70" i="5" s="1"/>
  <c r="G597" i="4"/>
  <c r="H597" s="1"/>
  <c r="J75" i="6"/>
  <c r="I8" i="7" s="1"/>
  <c r="J8" s="1"/>
  <c r="G468" i="4"/>
  <c r="H468" s="1"/>
  <c r="H473" s="1"/>
  <c r="F69" i="5" s="1"/>
  <c r="G525" i="4"/>
  <c r="H525" s="1"/>
  <c r="F597"/>
  <c r="K597"/>
  <c r="K561"/>
  <c r="F561"/>
  <c r="L561" s="1"/>
  <c r="K549"/>
  <c r="F549"/>
  <c r="L549" s="1"/>
  <c r="H48" i="5"/>
  <c r="H95"/>
  <c r="H108"/>
  <c r="G120" i="4"/>
  <c r="H120" s="1"/>
  <c r="H121" s="1"/>
  <c r="F23" i="5" s="1"/>
  <c r="F477" i="4"/>
  <c r="F525"/>
  <c r="H41" i="5"/>
  <c r="H58"/>
  <c r="H117"/>
  <c r="L194" i="4"/>
  <c r="L304"/>
  <c r="K573"/>
  <c r="E504"/>
  <c r="E450"/>
  <c r="H94" i="5"/>
  <c r="I450" i="4"/>
  <c r="J450" s="1"/>
  <c r="J455" s="1"/>
  <c r="G67" i="5" s="1"/>
  <c r="I504" i="4"/>
  <c r="J504" s="1"/>
  <c r="J509" s="1"/>
  <c r="G73" i="5" s="1"/>
  <c r="H4"/>
  <c r="E340" i="4"/>
  <c r="G112"/>
  <c r="H112" s="1"/>
  <c r="H113" s="1"/>
  <c r="F22" i="5" s="1"/>
  <c r="F486" i="4"/>
  <c r="K486"/>
  <c r="H12" i="5"/>
  <c r="E144" i="4"/>
  <c r="H99" i="5"/>
  <c r="H116"/>
  <c r="E495" i="4"/>
  <c r="E513"/>
  <c r="H10" i="5"/>
  <c r="L59" i="4"/>
  <c r="H13" i="5"/>
  <c r="H30"/>
  <c r="K352" i="4"/>
  <c r="H61" i="5"/>
  <c r="L42" i="4"/>
  <c r="F703"/>
  <c r="L703" s="1"/>
  <c r="L710"/>
  <c r="E121" i="5"/>
  <c r="H119"/>
  <c r="J557" i="4"/>
  <c r="G77" i="5" s="1"/>
  <c r="E65"/>
  <c r="K19" i="7"/>
  <c r="E17"/>
  <c r="F17" s="1"/>
  <c r="L17" s="1"/>
  <c r="L603" i="6"/>
  <c r="K18" i="7"/>
  <c r="L579" i="6"/>
  <c r="L16" i="7"/>
  <c r="L531" i="6"/>
  <c r="K16" i="7"/>
  <c r="F483" i="6"/>
  <c r="E15" i="7" s="1"/>
  <c r="L483" i="6"/>
  <c r="F99"/>
  <c r="E10" i="7" s="1"/>
  <c r="L27" i="6"/>
  <c r="F882" i="4"/>
  <c r="K882"/>
  <c r="F875"/>
  <c r="K875"/>
  <c r="L858"/>
  <c r="F826"/>
  <c r="K826"/>
  <c r="K820"/>
  <c r="F820"/>
  <c r="F814"/>
  <c r="K814"/>
  <c r="F808"/>
  <c r="L808" s="1"/>
  <c r="K807"/>
  <c r="E111" i="5"/>
  <c r="L794" i="4"/>
  <c r="L787"/>
  <c r="E109" i="5"/>
  <c r="L780" i="4"/>
  <c r="H105" i="5"/>
  <c r="L759" i="4"/>
  <c r="L752"/>
  <c r="E103" i="5"/>
  <c r="E102"/>
  <c r="H100"/>
  <c r="L724" i="4"/>
  <c r="L717"/>
  <c r="E98" i="5"/>
  <c r="K702" i="4"/>
  <c r="L695"/>
  <c r="E540"/>
  <c r="E588"/>
  <c r="F588" s="1"/>
  <c r="E576"/>
  <c r="F576" s="1"/>
  <c r="E528"/>
  <c r="F528" s="1"/>
  <c r="L528" s="1"/>
  <c r="E564"/>
  <c r="F564" s="1"/>
  <c r="E516"/>
  <c r="E600"/>
  <c r="H96" i="5"/>
  <c r="G600" i="4"/>
  <c r="H600" s="1"/>
  <c r="G552"/>
  <c r="H552" s="1"/>
  <c r="G564"/>
  <c r="H564" s="1"/>
  <c r="H569" s="1"/>
  <c r="F78" i="5" s="1"/>
  <c r="G516" i="4"/>
  <c r="H516" s="1"/>
  <c r="H521" s="1"/>
  <c r="F74" i="5" s="1"/>
  <c r="G576" i="4"/>
  <c r="H576" s="1"/>
  <c r="H581" s="1"/>
  <c r="F79" i="5" s="1"/>
  <c r="G528" i="4"/>
  <c r="H528" s="1"/>
  <c r="H533" s="1"/>
  <c r="F75" i="5" s="1"/>
  <c r="G588" i="4"/>
  <c r="H588" s="1"/>
  <c r="H593" s="1"/>
  <c r="F80" i="5" s="1"/>
  <c r="G540" i="4"/>
  <c r="H540" s="1"/>
  <c r="H545" s="1"/>
  <c r="F76" i="5" s="1"/>
  <c r="F552" i="4"/>
  <c r="L552" s="1"/>
  <c r="K552"/>
  <c r="K528"/>
  <c r="F540"/>
  <c r="F516"/>
  <c r="L682"/>
  <c r="L677"/>
  <c r="L672"/>
  <c r="L637"/>
  <c r="H84" i="5"/>
  <c r="L629" i="4"/>
  <c r="H82" i="5"/>
  <c r="L613" i="4"/>
  <c r="L556"/>
  <c r="K556"/>
  <c r="L532"/>
  <c r="E66" i="5"/>
  <c r="K388" i="4"/>
  <c r="F391"/>
  <c r="L383"/>
  <c r="H54" i="5"/>
  <c r="L382" i="4"/>
  <c r="L374"/>
  <c r="F375"/>
  <c r="E53" i="5" s="1"/>
  <c r="K374" i="4"/>
  <c r="L363"/>
  <c r="E50" i="5"/>
  <c r="L334" i="4"/>
  <c r="H46" i="5"/>
  <c r="L322" i="4"/>
  <c r="H44" i="5"/>
  <c r="L310" i="4"/>
  <c r="H42" i="5"/>
  <c r="L298" i="4"/>
  <c r="L276"/>
  <c r="E39" i="5"/>
  <c r="E37"/>
  <c r="E35"/>
  <c r="F220" i="4"/>
  <c r="L220" s="1"/>
  <c r="K215"/>
  <c r="L207"/>
  <c r="E32" i="5"/>
  <c r="L190" i="4"/>
  <c r="H29" i="5"/>
  <c r="E28"/>
  <c r="L163" i="4"/>
  <c r="E27" i="5"/>
  <c r="L104" i="4"/>
  <c r="F105"/>
  <c r="E20" i="5"/>
  <c r="K90" i="4"/>
  <c r="L90"/>
  <c r="F91"/>
  <c r="H16" i="5"/>
  <c r="L74" i="4"/>
  <c r="H15" i="5"/>
  <c r="L69" i="4"/>
  <c r="L64"/>
  <c r="L54"/>
  <c r="F27"/>
  <c r="K19"/>
  <c r="L20"/>
  <c r="L18" i="7"/>
  <c r="F730" i="4" l="1"/>
  <c r="K730"/>
  <c r="F211"/>
  <c r="K211"/>
  <c r="E88" i="5"/>
  <c r="L652" i="4"/>
  <c r="L285"/>
  <c r="F286"/>
  <c r="F177"/>
  <c r="L177" s="1"/>
  <c r="K177"/>
  <c r="H45" i="5"/>
  <c r="L765" i="4"/>
  <c r="F766"/>
  <c r="K525"/>
  <c r="H85" i="5"/>
  <c r="L13" i="4"/>
  <c r="H38" i="5"/>
  <c r="L369" i="4"/>
  <c r="H557"/>
  <c r="F77" i="5" s="1"/>
  <c r="F852" i="4"/>
  <c r="E18" i="5"/>
  <c r="L84" i="4"/>
  <c r="J459" i="6"/>
  <c r="I14" i="7" s="1"/>
  <c r="J14" s="1"/>
  <c r="I112" i="4"/>
  <c r="J112" s="1"/>
  <c r="J113" s="1"/>
  <c r="G22" i="5" s="1"/>
  <c r="F245" i="4"/>
  <c r="K245"/>
  <c r="J219" i="6"/>
  <c r="I11" i="7" s="1"/>
  <c r="J11" s="1"/>
  <c r="H5" i="5"/>
  <c r="K7" i="7"/>
  <c r="L266" i="4"/>
  <c r="E47" i="5"/>
  <c r="L647" i="4"/>
  <c r="K600"/>
  <c r="E107" i="5"/>
  <c r="F397" i="4"/>
  <c r="K17" i="7"/>
  <c r="K564" i="4"/>
  <c r="K477"/>
  <c r="H87" i="5"/>
  <c r="L537" i="4"/>
  <c r="H459" i="6"/>
  <c r="G14" i="7" s="1"/>
  <c r="H14" s="1"/>
  <c r="K537" i="4"/>
  <c r="H120" i="5"/>
  <c r="H75" i="6"/>
  <c r="G8" i="7" s="1"/>
  <c r="H8" s="1"/>
  <c r="L870" i="4"/>
  <c r="H37" i="5"/>
  <c r="H52"/>
  <c r="H39"/>
  <c r="H98"/>
  <c r="H111"/>
  <c r="H107"/>
  <c r="K513" i="4"/>
  <c r="F513"/>
  <c r="L513" s="1"/>
  <c r="F491"/>
  <c r="L486"/>
  <c r="F473"/>
  <c r="L468"/>
  <c r="L459"/>
  <c r="F464"/>
  <c r="K112"/>
  <c r="F112"/>
  <c r="F226"/>
  <c r="E34" i="5" s="1"/>
  <c r="H51"/>
  <c r="H83"/>
  <c r="K540" i="4"/>
  <c r="H605"/>
  <c r="F81" i="5" s="1"/>
  <c r="H102"/>
  <c r="H109"/>
  <c r="K504" i="4"/>
  <c r="F504"/>
  <c r="H32" i="5"/>
  <c r="H53"/>
  <c r="K495" i="4"/>
  <c r="F495"/>
  <c r="K144"/>
  <c r="F144"/>
  <c r="K450"/>
  <c r="F450"/>
  <c r="L477"/>
  <c r="F482"/>
  <c r="H20" i="5"/>
  <c r="E128" i="4"/>
  <c r="H35" i="5"/>
  <c r="H47"/>
  <c r="H50"/>
  <c r="H103"/>
  <c r="F340" i="4"/>
  <c r="K340"/>
  <c r="H6" i="5"/>
  <c r="E120" i="4"/>
  <c r="L621"/>
  <c r="K516"/>
  <c r="E97" i="5"/>
  <c r="J387" i="6"/>
  <c r="I13" i="7" s="1"/>
  <c r="J13" s="1"/>
  <c r="L525" i="4"/>
  <c r="L597"/>
  <c r="K468"/>
  <c r="H121" i="5"/>
  <c r="E527" i="4"/>
  <c r="F527" s="1"/>
  <c r="J339" i="6"/>
  <c r="I12" i="7" s="1"/>
  <c r="J12" s="1"/>
  <c r="I9" s="1"/>
  <c r="J9" s="1"/>
  <c r="E575" i="4"/>
  <c r="F575" s="1"/>
  <c r="H219" i="6"/>
  <c r="G11" i="7" s="1"/>
  <c r="H11" s="1"/>
  <c r="H97" i="5"/>
  <c r="H387" i="6"/>
  <c r="G13" i="7" s="1"/>
  <c r="H13" s="1"/>
  <c r="H66" i="5"/>
  <c r="H65"/>
  <c r="H28"/>
  <c r="H27"/>
  <c r="K15" i="7"/>
  <c r="F15"/>
  <c r="K10"/>
  <c r="F10"/>
  <c r="L882" i="4"/>
  <c r="F883"/>
  <c r="L875"/>
  <c r="F876"/>
  <c r="L826"/>
  <c r="F827"/>
  <c r="L820"/>
  <c r="F821"/>
  <c r="L814"/>
  <c r="F815"/>
  <c r="E112" i="5"/>
  <c r="E599" i="4"/>
  <c r="F599" s="1"/>
  <c r="E539"/>
  <c r="K539" s="1"/>
  <c r="E563"/>
  <c r="F563" s="1"/>
  <c r="E587"/>
  <c r="K587" s="1"/>
  <c r="K527"/>
  <c r="K599"/>
  <c r="K576"/>
  <c r="F600"/>
  <c r="K588"/>
  <c r="L516"/>
  <c r="L540"/>
  <c r="L564"/>
  <c r="L576"/>
  <c r="L600"/>
  <c r="L588"/>
  <c r="L391"/>
  <c r="E55" i="5"/>
  <c r="L375" i="4"/>
  <c r="L105"/>
  <c r="E21" i="5"/>
  <c r="E19"/>
  <c r="L91" i="4"/>
  <c r="L27"/>
  <c r="E7" i="5"/>
  <c r="L245" i="4" l="1"/>
  <c r="F246"/>
  <c r="L766"/>
  <c r="E106" i="5"/>
  <c r="E585" i="4"/>
  <c r="H18" i="5"/>
  <c r="L730" i="4"/>
  <c r="F731"/>
  <c r="L211"/>
  <c r="F216"/>
  <c r="L226"/>
  <c r="H339" i="6"/>
  <c r="G12" i="7" s="1"/>
  <c r="H12" s="1"/>
  <c r="E56" i="5"/>
  <c r="L397" i="4"/>
  <c r="H88" i="5"/>
  <c r="E118"/>
  <c r="L852" i="4"/>
  <c r="E40" i="5"/>
  <c r="L286" i="4"/>
  <c r="L575"/>
  <c r="F581"/>
  <c r="E71" i="5"/>
  <c r="L491" i="4"/>
  <c r="F120"/>
  <c r="K120"/>
  <c r="L504"/>
  <c r="F509"/>
  <c r="L112"/>
  <c r="F113"/>
  <c r="F587"/>
  <c r="H112" i="5"/>
  <c r="E70"/>
  <c r="L482" i="4"/>
  <c r="F145"/>
  <c r="L144"/>
  <c r="H7" i="5"/>
  <c r="H21"/>
  <c r="E136" i="4"/>
  <c r="H19" i="5"/>
  <c r="K128" i="4"/>
  <c r="F128"/>
  <c r="L450"/>
  <c r="F455"/>
  <c r="L495"/>
  <c r="F500"/>
  <c r="E69" i="5"/>
  <c r="L473" i="4"/>
  <c r="K575"/>
  <c r="H55" i="5"/>
  <c r="H34"/>
  <c r="E551" i="4"/>
  <c r="E515"/>
  <c r="L340"/>
  <c r="F347"/>
  <c r="E68" i="5"/>
  <c r="L464" i="4"/>
  <c r="L15" i="7"/>
  <c r="I6"/>
  <c r="J6" s="1"/>
  <c r="I5" s="1"/>
  <c r="J5" s="1"/>
  <c r="J27" s="1"/>
  <c r="F539" i="4"/>
  <c r="L539" s="1"/>
  <c r="G9" i="7"/>
  <c r="H9" s="1"/>
  <c r="L599" i="4"/>
  <c r="F605"/>
  <c r="E81" i="5" s="1"/>
  <c r="L10" i="7"/>
  <c r="L883" i="4"/>
  <c r="E123" i="5"/>
  <c r="L876" i="4"/>
  <c r="E122" i="5"/>
  <c r="L827" i="4"/>
  <c r="E115" i="5"/>
  <c r="E114"/>
  <c r="L821" i="4"/>
  <c r="E113" i="5"/>
  <c r="L815" i="4"/>
  <c r="L563"/>
  <c r="F569"/>
  <c r="L569" s="1"/>
  <c r="K563"/>
  <c r="L527"/>
  <c r="F533"/>
  <c r="E79" i="5"/>
  <c r="L581" i="4"/>
  <c r="L246" l="1"/>
  <c r="E36" i="5"/>
  <c r="H40"/>
  <c r="F585" i="4"/>
  <c r="L585" s="1"/>
  <c r="K585"/>
  <c r="H118" i="5"/>
  <c r="H56"/>
  <c r="E33"/>
  <c r="L216" i="4"/>
  <c r="E101" i="5"/>
  <c r="L731" i="4"/>
  <c r="H106" i="5"/>
  <c r="F545" i="4"/>
  <c r="E76" i="5" s="1"/>
  <c r="H123"/>
  <c r="H68"/>
  <c r="K551" i="4"/>
  <c r="F551"/>
  <c r="K136"/>
  <c r="F136"/>
  <c r="L587"/>
  <c r="F593"/>
  <c r="H71" i="5"/>
  <c r="H122"/>
  <c r="F515" i="4"/>
  <c r="K515"/>
  <c r="H69" i="5"/>
  <c r="E26"/>
  <c r="L145" i="4"/>
  <c r="E22" i="5"/>
  <c r="L113" i="4"/>
  <c r="H115" i="5"/>
  <c r="H114"/>
  <c r="E67"/>
  <c r="L455" i="4"/>
  <c r="H113" i="5"/>
  <c r="E72"/>
  <c r="L500" i="4"/>
  <c r="F129"/>
  <c r="L128"/>
  <c r="L120"/>
  <c r="F121"/>
  <c r="E49" i="5"/>
  <c r="L347" i="4"/>
  <c r="H70" i="5"/>
  <c r="L509" i="4"/>
  <c r="E73" i="5"/>
  <c r="G6" i="7"/>
  <c r="H6" s="1"/>
  <c r="G5" s="1"/>
  <c r="H5" s="1"/>
  <c r="H27" s="1"/>
  <c r="H81" i="5"/>
  <c r="L605" i="4"/>
  <c r="H79" i="5"/>
  <c r="E78"/>
  <c r="H76"/>
  <c r="E75"/>
  <c r="L533" i="4"/>
  <c r="H36" i="5" l="1"/>
  <c r="H101"/>
  <c r="H33"/>
  <c r="L545" i="4"/>
  <c r="L593"/>
  <c r="E80" i="5"/>
  <c r="F557" i="4"/>
  <c r="L551"/>
  <c r="E24" i="5"/>
  <c r="L129" i="4"/>
  <c r="E23" i="5"/>
  <c r="L121" i="4"/>
  <c r="L515"/>
  <c r="F521"/>
  <c r="H73" i="5"/>
  <c r="H67"/>
  <c r="H26"/>
  <c r="H49"/>
  <c r="H72"/>
  <c r="H22"/>
  <c r="F137" i="4"/>
  <c r="L136"/>
  <c r="H75" i="5"/>
  <c r="H78"/>
  <c r="E25" l="1"/>
  <c r="L137" i="4"/>
  <c r="H23" i="5"/>
  <c r="E77"/>
  <c r="L557" i="4"/>
  <c r="L521"/>
  <c r="E74" i="5"/>
  <c r="H80"/>
  <c r="H24"/>
  <c r="H77" l="1"/>
  <c r="L387" i="6"/>
  <c r="H25" i="5"/>
  <c r="H74"/>
  <c r="L459" i="6" l="1"/>
  <c r="F387"/>
  <c r="E13" i="7" s="1"/>
  <c r="F13" s="1"/>
  <c r="F459" i="6"/>
  <c r="E14" i="7" s="1"/>
  <c r="L75" i="6" l="1"/>
  <c r="F75"/>
  <c r="E8" i="7" s="1"/>
  <c r="L219" i="6"/>
  <c r="F219"/>
  <c r="E11" i="7" s="1"/>
  <c r="L339" i="6"/>
  <c r="F339"/>
  <c r="E12" i="7" s="1"/>
  <c r="L13"/>
  <c r="K14"/>
  <c r="F14"/>
  <c r="K13"/>
  <c r="L14" l="1"/>
  <c r="K12"/>
  <c r="F12"/>
  <c r="L12" s="1"/>
  <c r="F8"/>
  <c r="K8"/>
  <c r="K11"/>
  <c r="F11"/>
  <c r="L8" l="1"/>
  <c r="E9"/>
  <c r="L11"/>
  <c r="K9" l="1"/>
  <c r="F9"/>
  <c r="L9" l="1"/>
  <c r="E6"/>
  <c r="F6" l="1"/>
  <c r="K6"/>
  <c r="L6" l="1"/>
  <c r="E5"/>
  <c r="F5" l="1"/>
  <c r="K5"/>
  <c r="L5" l="1"/>
  <c r="L27" s="1"/>
  <c r="F27"/>
</calcChain>
</file>

<file path=xl/sharedStrings.xml><?xml version="1.0" encoding="utf-8"?>
<sst xmlns="http://schemas.openxmlformats.org/spreadsheetml/2006/main" count="20914" uniqueCount="3009">
  <si>
    <t>공 종 별 집 계 표</t>
  </si>
  <si>
    <t>[ 경기문화재단 임학임산학관 리모델링 설계용역(기계) ]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</si>
  <si>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</si>
  <si>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</si>
  <si>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</si>
  <si>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</si>
  <si>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</si>
  <si>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</si>
  <si>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</si>
  <si>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</si>
  <si>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</si>
  <si>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</si>
  <si>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</si>
  <si>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</si>
  <si>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</si>
  <si>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</si>
  <si>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</si>
  <si>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</si>
  <si>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</si>
  <si>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</si>
  <si>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</si>
  <si>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</si>
  <si>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</si>
  <si>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</si>
  <si>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 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</si>
  <si>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</si>
  <si>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</si>
  <si>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</si>
  <si>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</si>
  <si>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</si>
  <si>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</si>
  <si>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</si>
  <si>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</si>
  <si>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</si>
  <si>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</si>
  <si>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</si>
  <si>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</si>
  <si>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</si>
  <si>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</si>
  <si>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</si>
  <si>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</si>
  <si>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</si>
  <si>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</si>
  <si>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</si>
  <si>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</si>
  <si>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</si>
  <si>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</si>
  <si>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</si>
  <si>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</si>
  <si>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</si>
  <si>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</si>
  <si>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>01  경기문화재단 임학임산학관 리모델링 설계용역(기계)</t>
  </si>
  <si>
    <t/>
  </si>
  <si>
    <t>01</t>
  </si>
  <si>
    <t>0101  기계설비공사</t>
  </si>
  <si>
    <t>0101</t>
  </si>
  <si>
    <t>010101  장비설치공사</t>
  </si>
  <si>
    <t>010101</t>
  </si>
  <si>
    <t>배기휀(시로코)#3.5SS</t>
  </si>
  <si>
    <t>6,600CMHx25MMAQx1.5KW(고효율)</t>
  </si>
  <si>
    <t>대</t>
  </si>
  <si>
    <t>54CED31E2D6E65BC41FB2E2C34B31D7BA83883</t>
  </si>
  <si>
    <t>F</t>
  </si>
  <si>
    <t>T</t>
  </si>
  <si>
    <t>01010154CED31E2D6E65BC41FB2E2C34B31D7BA83883</t>
  </si>
  <si>
    <t>전기 컨벡터(타이머형)</t>
  </si>
  <si>
    <t>1.5kw</t>
  </si>
  <si>
    <t>54BDD3312D63E12947982544800636B200C40B</t>
  </si>
  <si>
    <t>01010154BDD3312D63E12947982544800636B200C40B</t>
  </si>
  <si>
    <t>고가수조(SMC)12.5TON</t>
  </si>
  <si>
    <t>2,500x2,500x2,000(보온)</t>
  </si>
  <si>
    <t>54CED31E2D6E65BC41FB2E2C34B31D7BA83885</t>
  </si>
  <si>
    <t>01010154CED31E2D6E65BC41FB2E2C34B31D7BA83885</t>
  </si>
  <si>
    <t>순간전기온수기</t>
  </si>
  <si>
    <t>15L/2KW</t>
  </si>
  <si>
    <t>54CED31E2D6E65BC41FB2E2C34B31D7BA839AF</t>
  </si>
  <si>
    <t>01010154CED31E2D6E65BC41FB2E2C34B31D7BA839AF</t>
  </si>
  <si>
    <t>보통인부</t>
  </si>
  <si>
    <t>일반공사 직종</t>
  </si>
  <si>
    <t>인</t>
  </si>
  <si>
    <t>5337B35F246F815F42B325583229D655534BA5</t>
  </si>
  <si>
    <t>0101015337B35F246F815F42B325583229D655534BA5</t>
  </si>
  <si>
    <t>보일러공</t>
  </si>
  <si>
    <t>5337B35F246F815F42B325583229D655534F03</t>
  </si>
  <si>
    <t>0101015337B35F246F815F42B325583229D655534F03</t>
  </si>
  <si>
    <t>기계설비공</t>
  </si>
  <si>
    <t>5337B35F246F815F42B325583229D655534E7D</t>
  </si>
  <si>
    <t>0101015337B35F246F815F42B325583229D655534E7D</t>
  </si>
  <si>
    <t>공구손료</t>
  </si>
  <si>
    <t>인력품의 2%</t>
  </si>
  <si>
    <t>식</t>
  </si>
  <si>
    <t>52FE033C2A6E631F407929E621BC001</t>
  </si>
  <si>
    <t>01010152FE033C2A6E631F407929E621BC001</t>
  </si>
  <si>
    <t>[ 합           계 ]</t>
  </si>
  <si>
    <t>TOTAL</t>
  </si>
  <si>
    <t>010102  옥외배관공사</t>
  </si>
  <si>
    <t>010102</t>
  </si>
  <si>
    <t>배관용 스테인리스 강관</t>
  </si>
  <si>
    <t>D20x3T</t>
  </si>
  <si>
    <t>M</t>
  </si>
  <si>
    <t>54BDD3312D6759B447E92215427BAF23893DB9</t>
  </si>
  <si>
    <t>01010254BDD3312D6759B447E92215427BAF23893DB9</t>
  </si>
  <si>
    <t>D80x3T</t>
  </si>
  <si>
    <t>54BDD3312D6759B447E92215427BAF23893DBF</t>
  </si>
  <si>
    <t>01010254BDD3312D6759B447E92215427BAF23893DBF</t>
  </si>
  <si>
    <t>일반용 경질염화비닐관</t>
  </si>
  <si>
    <t>PVC관(VG1,접착제) D100</t>
  </si>
  <si>
    <t>54BDD3312D6759B4477620F615479574CFB056</t>
  </si>
  <si>
    <t>01010254BDD3312D6759B4477620F615479574CFB056</t>
  </si>
  <si>
    <t>PVC관(VG1,접착제) D125</t>
  </si>
  <si>
    <t>54BDD3312D6759B4477620F615479574CFB055</t>
  </si>
  <si>
    <t>01010254BDD3312D6759B4477620F615479574CFB055</t>
  </si>
  <si>
    <t>잡재료비</t>
  </si>
  <si>
    <t>주재료비의 3%</t>
  </si>
  <si>
    <t>01010252FE033C2A6E631F407929E621BC001</t>
  </si>
  <si>
    <t>일반배관용 STS강관 이음쇠</t>
  </si>
  <si>
    <t>티이 (SUS 나사) D20</t>
  </si>
  <si>
    <t>EA</t>
  </si>
  <si>
    <t>54BDD3312D6759B6425C2764CBC253604546B1</t>
  </si>
  <si>
    <t>01010254BDD3312D6759B6425C2764CBC253604546B1</t>
  </si>
  <si>
    <t>유니온 (SUS 나사) D20</t>
  </si>
  <si>
    <t>54BDD3312D6759B6425C2764CBC253630419AD</t>
  </si>
  <si>
    <t>01010254BDD3312D6759B6425C2764CBC253630419AD</t>
  </si>
  <si>
    <t>니플 (SUS 나사) D20</t>
  </si>
  <si>
    <t>54BDD3312D6759B6425C2764CBC2536305348F</t>
  </si>
  <si>
    <t>01010254BDD3312D6759B6425C2764CBC2536305348F</t>
  </si>
  <si>
    <t>엘보(SUS 용접#10) D20</t>
  </si>
  <si>
    <t>54BDD3312D6759B6425C2764CBC2536044B95A</t>
  </si>
  <si>
    <t>01010254BDD3312D6759B6425C2764CBC2536044B95A</t>
  </si>
  <si>
    <t>티이(SUS 용접 S#10) D80</t>
  </si>
  <si>
    <t>54BDD3312D6759B6425C2764CBC2536045490B</t>
  </si>
  <si>
    <t>01010254BDD3312D6759B6425C2764CBC2536045490B</t>
  </si>
  <si>
    <t>캡 (SUS 용접S#10) D20</t>
  </si>
  <si>
    <t>54BDD3312D6759B6425C2764CBC25363041532</t>
  </si>
  <si>
    <t>01010254BDD3312D6759B6425C2764CBC25363041532</t>
  </si>
  <si>
    <t>배수용 경질염화비닐 이음관</t>
  </si>
  <si>
    <t>90˚단곡관(접착제) D125</t>
  </si>
  <si>
    <t>54BDD3312D6759B642432D039FB914AC3D005A</t>
  </si>
  <si>
    <t>01010254BDD3312D6759B642432D039FB914AC3D005A</t>
  </si>
  <si>
    <t>45˚단곡관(접착제) D100</t>
  </si>
  <si>
    <t>54BDD3312D6759B642432D039E9A447B34C200</t>
  </si>
  <si>
    <t>01010254BDD3312D6759B642432D039E9A447B34C200</t>
  </si>
  <si>
    <t>45˚단곡관(접착제) D125</t>
  </si>
  <si>
    <t>54BDD3312D6759B642432D039E9A447B34C203</t>
  </si>
  <si>
    <t>01010254BDD3312D6759B642432D039E9A447B34C203</t>
  </si>
  <si>
    <t>Y관(접착제) D125xD100</t>
  </si>
  <si>
    <t>54BDD3312D6759B642432D039FB914AC30B581</t>
  </si>
  <si>
    <t>01010254BDD3312D6759B642432D039FB914AC30B581</t>
  </si>
  <si>
    <t>Y관(접착제) D125x125</t>
  </si>
  <si>
    <t>54BDD3312D6759B642432D039FB914AC30B2C8</t>
  </si>
  <si>
    <t>01010254BDD3312D6759B642432D039FB914AC30B2C8</t>
  </si>
  <si>
    <t>C.O.(접착제)D125</t>
  </si>
  <si>
    <t>54BDD3312D6759B642432D039FB914ADDD0381</t>
  </si>
  <si>
    <t>01010254BDD3312D6759B642432D039FB914ADDD0381</t>
  </si>
  <si>
    <t>소켓 (접착제) D100</t>
  </si>
  <si>
    <t>54BDD3312D6759B642432D039FB914AC3E17D3</t>
  </si>
  <si>
    <t>01010254BDD3312D6759B642432D039FB914AC3E17D3</t>
  </si>
  <si>
    <t>소켓 (접착제) D125</t>
  </si>
  <si>
    <t>54BDD3312D6759B642432D039FB914AC3E18E1</t>
  </si>
  <si>
    <t>01010254BDD3312D6759B642432D039FB914AC3E18E1</t>
  </si>
  <si>
    <t>스텐관용접(아르곤용접)</t>
  </si>
  <si>
    <t>D20</t>
  </si>
  <si>
    <t>개소</t>
  </si>
  <si>
    <t>호표 16</t>
  </si>
  <si>
    <t>5322634A2C678875428C2C54A50F98</t>
  </si>
  <si>
    <t>0101025322634A2C678875428C2C54A50F98</t>
  </si>
  <si>
    <t>D80</t>
  </si>
  <si>
    <t>호표 18</t>
  </si>
  <si>
    <t>5322634A2C678875428C2C5EA9438B</t>
  </si>
  <si>
    <t>0101025322634A2C678875428C2C5EA9438B</t>
  </si>
  <si>
    <t>스텐용접합후렌지</t>
  </si>
  <si>
    <t>호표 22</t>
  </si>
  <si>
    <t>5322635F2D67203945E12D528D20C0</t>
  </si>
  <si>
    <t>0101025322635F2D67203945E12D528D20C0</t>
  </si>
  <si>
    <t>게이트 밸브</t>
  </si>
  <si>
    <t>플랜지, 스테인리스, D80</t>
  </si>
  <si>
    <t>54BDD3312D675A5A4C2A21AF56A02583F77FB7</t>
  </si>
  <si>
    <t>01010254BDD3312D675A5A4C2A21AF56A02583F77FB7</t>
  </si>
  <si>
    <t>게이트밸브(청동)</t>
  </si>
  <si>
    <t>D20mm 10kg/cm2</t>
  </si>
  <si>
    <t>nr(개소)</t>
  </si>
  <si>
    <t>표준시장단가</t>
  </si>
  <si>
    <t>532223352C6E33BE48E82AF6CBA311</t>
  </si>
  <si>
    <t>010102532223352C6E33BE48E82AF6CBA311</t>
  </si>
  <si>
    <t>표식 SHEET 포설</t>
  </si>
  <si>
    <t>호표 118</t>
  </si>
  <si>
    <t>5322E30221612A094C762CDDC49C06</t>
  </si>
  <si>
    <t>0101025322E30221612A094C762CDDC49C06</t>
  </si>
  <si>
    <t>SAND BAG</t>
  </si>
  <si>
    <t>군공통자재</t>
  </si>
  <si>
    <t>54CE53C822602BA84FAA21E93D0DFA86515F46</t>
  </si>
  <si>
    <t>01010254CE53C822602BA84FAA21E93D0DFA86515F46</t>
  </si>
  <si>
    <t>기계터파기</t>
  </si>
  <si>
    <t>M3</t>
  </si>
  <si>
    <t>호표 60</t>
  </si>
  <si>
    <t>5322E3062F613AD74A822C3E80771A</t>
  </si>
  <si>
    <t>0101025322E3062F613AD74A822C3E80771A</t>
  </si>
  <si>
    <t>기계되메우기</t>
  </si>
  <si>
    <t>호표 61</t>
  </si>
  <si>
    <t>5322E3062F613AD74A822FF20610DD</t>
  </si>
  <si>
    <t>0101025322E3062F613AD74A822FF20610DD</t>
  </si>
  <si>
    <t>잔토처리</t>
  </si>
  <si>
    <t>호표 62</t>
  </si>
  <si>
    <t>5322E3062F613AD74A822EEB14594A</t>
  </si>
  <si>
    <t>0101025322E3062F613AD74A822EEB14594A</t>
  </si>
  <si>
    <t>모래부설</t>
  </si>
  <si>
    <t>호표 63</t>
  </si>
  <si>
    <t>5322E3062F613AD74A82296A22DFD8</t>
  </si>
  <si>
    <t>0101025322E3062F613AD74A82296A22DFD8</t>
  </si>
  <si>
    <t>0101025337B35F246F815F42B325583229D655534BA5</t>
  </si>
  <si>
    <t>배관공</t>
  </si>
  <si>
    <t>5337B35F246F815F42B325583229D6555348DA</t>
  </si>
  <si>
    <t>0101025337B35F246F815F42B325583229D6555348DA</t>
  </si>
  <si>
    <t>52FE033C2A6E631F407929E621BF002</t>
  </si>
  <si>
    <t>01010252FE033C2A6E631F407929E621BF002</t>
  </si>
  <si>
    <t>010103  위생배관공사</t>
  </si>
  <si>
    <t>010103</t>
  </si>
  <si>
    <t>01010301  위생기구설치공사</t>
  </si>
  <si>
    <t>01010301</t>
  </si>
  <si>
    <t>대변기</t>
  </si>
  <si>
    <t>양변기(초절수형), KSC1210CR</t>
  </si>
  <si>
    <t>SET</t>
  </si>
  <si>
    <t>54CE43232A62D41D40542210B90547738704FE</t>
  </si>
  <si>
    <t>0101030154CE43232A62D41D40542210B90547738704FE</t>
  </si>
  <si>
    <t>양변기 910C(F/V)</t>
  </si>
  <si>
    <t>54CE43232A62D41D40542210BB373F2748F5D6</t>
  </si>
  <si>
    <t>0101030154CE43232A62D41D40542210BB373F2748F5D6</t>
  </si>
  <si>
    <t>소변기</t>
  </si>
  <si>
    <t>전자감지식,VU-410</t>
  </si>
  <si>
    <t>54CE43232A62D41D40542109472C2E034FCD6D</t>
  </si>
  <si>
    <t>0101030154CE43232A62D41D40542109472C2E034FCD6D</t>
  </si>
  <si>
    <t>세면기(원형)</t>
  </si>
  <si>
    <t>KSL 1050B, (S/L)</t>
  </si>
  <si>
    <t>54CE43232A62D41D4054233A1607D46FD56295</t>
  </si>
  <si>
    <t>0101030154CE43232A62D41D4054233A1607D46FD56295</t>
  </si>
  <si>
    <t>수채</t>
  </si>
  <si>
    <t>소제용수채, 2S KSCS-210</t>
  </si>
  <si>
    <t>54CE43232A62D41D40CF2FFCC8BF3C56CB70B6</t>
  </si>
  <si>
    <t>0101030154CE43232A62D41D40CF2FFCC8BF3C56CB70B6</t>
  </si>
  <si>
    <t>부동급수전</t>
  </si>
  <si>
    <t>D20 (보호통)</t>
  </si>
  <si>
    <t>54CE43232A62D41D40CF2102CEF820E61C6247</t>
  </si>
  <si>
    <t>0101030154CE43232A62D41D40CF2102CEF820E61C6247</t>
  </si>
  <si>
    <t>에어타올</t>
  </si>
  <si>
    <t>에어타올, STS</t>
  </si>
  <si>
    <t>54BDA37D226F81D54B022FE667595596A90B96</t>
  </si>
  <si>
    <t>0101030154BDA37D226F81D54B022FE667595596A90B96</t>
  </si>
  <si>
    <t>화장지걸이</t>
  </si>
  <si>
    <t>STS</t>
  </si>
  <si>
    <t>54CE43232A62D41D40662C8D110630F41B1C52</t>
  </si>
  <si>
    <t>0101030154CE43232A62D41D40662C8D110630F41B1C52</t>
  </si>
  <si>
    <t>비누대</t>
  </si>
  <si>
    <t>54CE43232A62D41D40542EC1001A36AE68CF98</t>
  </si>
  <si>
    <t>0101030154CE43232A62D41D40542EC1001A36AE68CF98</t>
  </si>
  <si>
    <t>오닉스카운터세면대</t>
  </si>
  <si>
    <t>L-1,800</t>
  </si>
  <si>
    <t>54CED31E2D6E65BC41FB2E2C34B31D7BA839AA</t>
  </si>
  <si>
    <t>0101030154CED31E2D6E65BC41FB2E2C34B31D7BA839AA</t>
  </si>
  <si>
    <t>010103015337B35F246F815F42B325583229D655534BA5</t>
  </si>
  <si>
    <t>위생공</t>
  </si>
  <si>
    <t>5337B35F246F815F42B325583229D655534F00</t>
  </si>
  <si>
    <t>010103015337B35F246F815F42B325583229D655534F00</t>
  </si>
  <si>
    <t>0101030152FE033C2A6E631F407929E621BC001</t>
  </si>
  <si>
    <t>01010302  급수급탕배관공사</t>
  </si>
  <si>
    <t>01010302</t>
  </si>
  <si>
    <t>일반배관용 스테인리스 강관</t>
  </si>
  <si>
    <t>K-TYPE, D13</t>
  </si>
  <si>
    <t>54BDD3312D6759B447E92215427BAF238F43B7</t>
  </si>
  <si>
    <t>0101030254BDD3312D6759B447E92215427BAF238F43B7</t>
  </si>
  <si>
    <t>K-TYPE, D20</t>
  </si>
  <si>
    <t>54BDD3312D6759B447E92215427BAF238F43B6</t>
  </si>
  <si>
    <t>0101030254BDD3312D6759B447E92215427BAF238F43B6</t>
  </si>
  <si>
    <t>K-TYPE, D25</t>
  </si>
  <si>
    <t>54BDD3312D6759B447E92215427BAF238F43B9</t>
  </si>
  <si>
    <t>0101030254BDD3312D6759B447E92215427BAF238F43B9</t>
  </si>
  <si>
    <t>K-TYPE, D32</t>
  </si>
  <si>
    <t>54BDD3312D6759B447E92215427BAF238F43B8</t>
  </si>
  <si>
    <t>0101030254BDD3312D6759B447E92215427BAF238F43B8</t>
  </si>
  <si>
    <t>K-TYPE, D65</t>
  </si>
  <si>
    <t>54BDD3312D6759B447E92215427BAF238F40FF</t>
  </si>
  <si>
    <t>0101030254BDD3312D6759B447E92215427BAF238F40FF</t>
  </si>
  <si>
    <t>0101030254BDD3312D6759B447E92215427BAF23893DBF</t>
  </si>
  <si>
    <t>0101030252FE033C2A6E631F407929E621BC001</t>
  </si>
  <si>
    <t>가교발포보온(벽체매립)</t>
  </si>
  <si>
    <t>10TxD15</t>
  </si>
  <si>
    <t>호표 29</t>
  </si>
  <si>
    <t>532203E62365BB7F40202662E4FFEC</t>
  </si>
  <si>
    <t>01010302532203E62365BB7F40202662E4FFEC</t>
  </si>
  <si>
    <t>10TxD20</t>
  </si>
  <si>
    <t>호표 30</t>
  </si>
  <si>
    <t>532203E62365BB7F40172FAC427068</t>
  </si>
  <si>
    <t>01010302532203E62365BB7F40172FAC427068</t>
  </si>
  <si>
    <t>관보온(고무발포,강관용)</t>
  </si>
  <si>
    <t>13TxD15</t>
  </si>
  <si>
    <t>호표 31</t>
  </si>
  <si>
    <t>532203E623676B8944702629FEB0DA</t>
  </si>
  <si>
    <t>01010302532203E623676B8944702629FEB0DA</t>
  </si>
  <si>
    <t>13TxD20</t>
  </si>
  <si>
    <t>호표 32</t>
  </si>
  <si>
    <t>532203E6236768C547472F3EC1DF68</t>
  </si>
  <si>
    <t>01010302532203E6236768C547472F3EC1DF68</t>
  </si>
  <si>
    <t>13TxD25</t>
  </si>
  <si>
    <t>호표 33</t>
  </si>
  <si>
    <t>532203E6236769DC4F262FB006317A</t>
  </si>
  <si>
    <t>01010302532203E6236769DC4F262FB006317A</t>
  </si>
  <si>
    <t>13TxD32</t>
  </si>
  <si>
    <t>호표 34</t>
  </si>
  <si>
    <t>532203E623676E5D42622647567B8A</t>
  </si>
  <si>
    <t>01010302532203E623676E5D42622647567B8A</t>
  </si>
  <si>
    <t>13TxD65</t>
  </si>
  <si>
    <t>호표 35</t>
  </si>
  <si>
    <t>532203E623676D4744F620F247F7A4</t>
  </si>
  <si>
    <t>01010302532203E623676D4744F620F247F7A4</t>
  </si>
  <si>
    <t>19TxD80</t>
  </si>
  <si>
    <t>호표 36</t>
  </si>
  <si>
    <t>532203E6236032C74DC72AEF2F48BE</t>
  </si>
  <si>
    <t>01010302532203E6236032C74DC72AEF2F48BE</t>
  </si>
  <si>
    <t>25TxD15</t>
  </si>
  <si>
    <t>호표 37</t>
  </si>
  <si>
    <t>532203E62361C0F84CFD2D036DBD4C</t>
  </si>
  <si>
    <t>01010302532203E62361C0F84CFD2D036DBD4C</t>
  </si>
  <si>
    <t>관보온T=5mm</t>
  </si>
  <si>
    <t>D15mm(은박발포폴리에틸렌)</t>
  </si>
  <si>
    <t>m</t>
  </si>
  <si>
    <t>532203E62365BD224D692B80FA2819</t>
  </si>
  <si>
    <t>01010302532203E62365BD224D692B80FA2819</t>
  </si>
  <si>
    <t>D20mm(은박발포폴리에틸렌)</t>
  </si>
  <si>
    <t>532203E62365BECB4C8428E0C62221</t>
  </si>
  <si>
    <t>01010302532203E62365BECB4C8428E0C62221</t>
  </si>
  <si>
    <t>D25mm(은박발포폴리에틸렌)</t>
  </si>
  <si>
    <t>532203E62365BFD44E812B4BFF26EC</t>
  </si>
  <si>
    <t>01010302532203E62365BFD44E812B4BFF26EC</t>
  </si>
  <si>
    <t>관보온T=10mm</t>
  </si>
  <si>
    <t>532203E62366401A489D226131FE5B</t>
  </si>
  <si>
    <t>01010302532203E62366401A489D226131FE5B</t>
  </si>
  <si>
    <t>D32mm(은박발포폴리에틸렌)</t>
  </si>
  <si>
    <t>532203E62366474B405720D4D47FFC</t>
  </si>
  <si>
    <t>01010302532203E62366474B405720D4D47FFC</t>
  </si>
  <si>
    <t>D80mm(은박발포폴리에틸렌)</t>
  </si>
  <si>
    <t>532203E623664B2044DB2BA09320EB</t>
  </si>
  <si>
    <t>01010302532203E623664B2044DB2BA09320EB</t>
  </si>
  <si>
    <t>엘보(SUS 용접#10) D80</t>
  </si>
  <si>
    <t>54BDD3312D6759B6425C2764CBC2536044B950</t>
  </si>
  <si>
    <t>0101030254BDD3312D6759B6425C2764CBC2536044B950</t>
  </si>
  <si>
    <t>0101030254BDD3312D6759B6425C2764CBC2536045490B</t>
  </si>
  <si>
    <t>리듀서(SUS용접S#10) D80</t>
  </si>
  <si>
    <t>54BDD3312D6759B6425C2764CBC2536302602F</t>
  </si>
  <si>
    <t>0101030254BDD3312D6759B6425C2764CBC2536302602F</t>
  </si>
  <si>
    <t>엘보 (프레스) D13</t>
  </si>
  <si>
    <t>54BDD3312D6759B6425C2764CBC25360454029</t>
  </si>
  <si>
    <t>0101030254BDD3312D6759B6425C2764CBC25360454029</t>
  </si>
  <si>
    <t>엘보 (프레스) D20</t>
  </si>
  <si>
    <t>54BDD3312D6759B6425C2764CBC25360454028</t>
  </si>
  <si>
    <t>0101030254BDD3312D6759B6425C2764CBC25360454028</t>
  </si>
  <si>
    <t>엘보 (프레스) D25</t>
  </si>
  <si>
    <t>54BDD3312D6759B6425C2764CBC2536045402F</t>
  </si>
  <si>
    <t>0101030254BDD3312D6759B6425C2764CBC2536045402F</t>
  </si>
  <si>
    <t>엘보 (프레스) D30</t>
  </si>
  <si>
    <t>54BDD3312D6759B6425C2764CBC2536045402E</t>
  </si>
  <si>
    <t>0101030254BDD3312D6759B6425C2764CBC2536045402E</t>
  </si>
  <si>
    <t>티이 (프레스) D20x20</t>
  </si>
  <si>
    <t>54BDD3312D6759B6425C2764CBC2536300BE79</t>
  </si>
  <si>
    <t>0101030254BDD3312D6759B6425C2764CBC2536300BE79</t>
  </si>
  <si>
    <t>티이 (프레스) D25x25</t>
  </si>
  <si>
    <t>54BDD3312D6759B6425C2764CBC2536300BE78</t>
  </si>
  <si>
    <t>0101030254BDD3312D6759B6425C2764CBC2536300BE78</t>
  </si>
  <si>
    <t>티이 (프레스) D30x30</t>
  </si>
  <si>
    <t>54BDD3312D6759B6425C2764CBC2536300BE75</t>
  </si>
  <si>
    <t>0101030254BDD3312D6759B6425C2764CBC2536300BE75</t>
  </si>
  <si>
    <t>티이 (프레스) D60x60</t>
  </si>
  <si>
    <t>54BDD3312D6759B6425C2764CBC2536300BF04</t>
  </si>
  <si>
    <t>0101030254BDD3312D6759B6425C2764CBC2536300BF04</t>
  </si>
  <si>
    <t>리듀서 (프레스) D20x13</t>
  </si>
  <si>
    <t>54BDD3312D6759B6425C2764CBC25363030A66</t>
  </si>
  <si>
    <t>0101030254BDD3312D6759B6425C2764CBC25363030A66</t>
  </si>
  <si>
    <t>리듀서 (프레스) D25x20</t>
  </si>
  <si>
    <t>54BDD3312D6759B6425C2764CBC25363030A64</t>
  </si>
  <si>
    <t>0101030254BDD3312D6759B6425C2764CBC25363030A64</t>
  </si>
  <si>
    <t>리듀서 (프레스) D30x25</t>
  </si>
  <si>
    <t>54BDD3312D6759B6425C2764CBC25363030A63</t>
  </si>
  <si>
    <t>0101030254BDD3312D6759B6425C2764CBC25363030A63</t>
  </si>
  <si>
    <t>리듀서 (프레스) D60x30</t>
  </si>
  <si>
    <t>54BDD3312D6759B6425C2764CBC0A3D2CCB5E3</t>
  </si>
  <si>
    <t>0101030254BDD3312D6759B6425C2764CBC0A3D2CCB5E3</t>
  </si>
  <si>
    <t>캡(프레스),D13</t>
  </si>
  <si>
    <t>54BDD3312D6759B6425C2764CBC253630417E9</t>
  </si>
  <si>
    <t>0101030254BDD3312D6759B6425C2764CBC253630417E9</t>
  </si>
  <si>
    <t>캡(프레스),D20</t>
  </si>
  <si>
    <t>54BDD3312D6759B6425C2764CBC253630417E8</t>
  </si>
  <si>
    <t>0101030254BDD3312D6759B6425C2764CBC253630417E8</t>
  </si>
  <si>
    <t>캡(프레스),D25</t>
  </si>
  <si>
    <t>54BDD3312D6759B6425C2764CBC253630416DA</t>
  </si>
  <si>
    <t>0101030254BDD3312D6759B6425C2764CBC253630416DA</t>
  </si>
  <si>
    <t>캡(프레스),D30</t>
  </si>
  <si>
    <t>54BDD3312D6759B6425C2764CBC253630416DB</t>
  </si>
  <si>
    <t>0101030254BDD3312D6759B6425C2764CBC253630416DB</t>
  </si>
  <si>
    <t>소켓 (프레스) D20</t>
  </si>
  <si>
    <t>54BDD3312D6759B6425C2764CBC2536306DCD2</t>
  </si>
  <si>
    <t>0101030254BDD3312D6759B6425C2764CBC2536306DCD2</t>
  </si>
  <si>
    <t>K-유니온 (프레스) D13x1/2</t>
  </si>
  <si>
    <t>54BDD3312D6759B6425C2764CBC253630535AD</t>
  </si>
  <si>
    <t>0101030254BDD3312D6759B6425C2764CBC253630535AD</t>
  </si>
  <si>
    <t>K-유니온 (프레스) D20x3/4</t>
  </si>
  <si>
    <t>54BDD3312D6759B6425C2764CBC253630535AC</t>
  </si>
  <si>
    <t>0101030254BDD3312D6759B6425C2764CBC253630535AC</t>
  </si>
  <si>
    <t>K-유니온 (프레스) D25x1</t>
  </si>
  <si>
    <t>54BDD3312D6759B6425C2764CBC253630535AF</t>
  </si>
  <si>
    <t>0101030254BDD3312D6759B6425C2764CBC253630535AF</t>
  </si>
  <si>
    <t>K-유니온 (프레스) D30x1</t>
  </si>
  <si>
    <t>54BDD3312D6759B6425C2764CBC253630535A9</t>
  </si>
  <si>
    <t>0101030254BDD3312D6759B6425C2764CBC253630535A9</t>
  </si>
  <si>
    <t>수전엘보(프레스),D13*1/2</t>
  </si>
  <si>
    <t>54BDD3312D6759B6425C2764CBC0A3D2CD5C69</t>
  </si>
  <si>
    <t>0101030254BDD3312D6759B6425C2764CBC0A3D2CD5C69</t>
  </si>
  <si>
    <t>급수전티이 (프레스) D13x1/2</t>
  </si>
  <si>
    <t>54BDD3312D6759B6425C2764CBC25363015D91</t>
  </si>
  <si>
    <t>0101030254BDD3312D6759B6425C2764CBC25363015D91</t>
  </si>
  <si>
    <t>급수전티이 (프레스) D20x1/2</t>
  </si>
  <si>
    <t>54BDD3312D6759B6425C2764CBC25363015D93</t>
  </si>
  <si>
    <t>0101030254BDD3312D6759B6425C2764CBC25363015D93</t>
  </si>
  <si>
    <t>급수전티이 (프레스) D25x1</t>
  </si>
  <si>
    <t>54BDD3312D6759B6425C2764CBC25363015D95</t>
  </si>
  <si>
    <t>0101030254BDD3312D6759B6425C2764CBC25363015D95</t>
  </si>
  <si>
    <t>암아답타소켓 (프레스) D25x1</t>
  </si>
  <si>
    <t>54BDD3312D6759B6425C2764CBC2536306DDF4</t>
  </si>
  <si>
    <t>0101030254BDD3312D6759B6425C2764CBC2536306DDF4</t>
  </si>
  <si>
    <t>숫아답타소켓 (프레스) D13 x1/2</t>
  </si>
  <si>
    <t>54BDD3312D6759B6425C2764CBC2536306DA2D</t>
  </si>
  <si>
    <t>0101030254BDD3312D6759B6425C2764CBC2536306DA2D</t>
  </si>
  <si>
    <t>숫아답타소켓 (프레스) D20x3/4</t>
  </si>
  <si>
    <t>54BDD3312D6759B6425C2764CBC2536306DA2C</t>
  </si>
  <si>
    <t>0101030254BDD3312D6759B6425C2764CBC2536306DA2C</t>
  </si>
  <si>
    <t>숫아답타소켓 (프레스) D25x1</t>
  </si>
  <si>
    <t>54BDD3312D6759B6425C2764CBC2536306DA2F</t>
  </si>
  <si>
    <t>0101030254BDD3312D6759B6425C2764CBC2536306DA2F</t>
  </si>
  <si>
    <t>숫아답타소켓 (프레스) D30x1</t>
  </si>
  <si>
    <t>54BDD3312D6759B6425C2764CBC2536306DA2E</t>
  </si>
  <si>
    <t>0101030254BDD3312D6759B6425C2764CBC2536306DA2E</t>
  </si>
  <si>
    <t>010103025322634A2C678875428C2C5EA9438B</t>
  </si>
  <si>
    <t>D32</t>
  </si>
  <si>
    <t>호표 21</t>
  </si>
  <si>
    <t>5322635F2D672CEA426521D09E6209</t>
  </si>
  <si>
    <t>010103025322635F2D672CEA426521D09E6209</t>
  </si>
  <si>
    <t>010103025322635F2D67203945E12D528D20C0</t>
  </si>
  <si>
    <t>글로브 밸브</t>
  </si>
  <si>
    <t>청동, 10kg, D32</t>
  </si>
  <si>
    <t>54BDD3312D675A5A4C2A2359571852BFE8F2D7</t>
  </si>
  <si>
    <t>0101030254BDD3312D675A5A4C2A2359571852BFE8F2D7</t>
  </si>
  <si>
    <t>버터플라이 밸브</t>
  </si>
  <si>
    <t>GEAR,10K*D80</t>
  </si>
  <si>
    <t>54BDD3312D675A5A4C192C6B7B57B8A4D49D30</t>
  </si>
  <si>
    <t>0101030254BDD3312D675A5A4C192C6B7B57B8A4D49D30</t>
  </si>
  <si>
    <t>스트레이너</t>
  </si>
  <si>
    <t>나사, 10kg, D32</t>
  </si>
  <si>
    <t>54BDD3312D6759B04843222FC6B4351784B8F8</t>
  </si>
  <si>
    <t>0101030254BDD3312D6759B04843222FC6B4351784B8F8</t>
  </si>
  <si>
    <t>01010302532223352C6E33BE48E82AF6CBA311</t>
  </si>
  <si>
    <t>D25mm 10kg/cm2</t>
  </si>
  <si>
    <t>532223352C6E32974E772C6CBA0DFA</t>
  </si>
  <si>
    <t>01010302532223352C6E32974E772C6CBA0DFA</t>
  </si>
  <si>
    <t>D32mm 10kg/cm2</t>
  </si>
  <si>
    <t>532223352C6E356B445D26CA8F33B9</t>
  </si>
  <si>
    <t>01010302532223352C6E356B445D26CA8F33B9</t>
  </si>
  <si>
    <t>볼밸브(황동)</t>
  </si>
  <si>
    <t>D15mm 10kg/cm2</t>
  </si>
  <si>
    <t>532223352C6C05A345FB2CB62B0DA9</t>
  </si>
  <si>
    <t>01010302532223352C6C05A345FB2CB62B0DA9</t>
  </si>
  <si>
    <t>감압 밸브</t>
  </si>
  <si>
    <t>냉온수,나사, 10kg, D15</t>
  </si>
  <si>
    <t>54BDD3312D675A5A4CAF2931E3BB0E80373059</t>
  </si>
  <si>
    <t>0101030254BDD3312D675A5A4CAF2931E3BB0E80373059</t>
  </si>
  <si>
    <t>수위조절 밸브</t>
  </si>
  <si>
    <t>바램밸브(스텐), D32</t>
  </si>
  <si>
    <t>54BDD3312D675A5A4C3420C38F747E695E5E37</t>
  </si>
  <si>
    <t>0101030254BDD3312D675A5A4C3420C38F747E695E5E37</t>
  </si>
  <si>
    <t>피스텍밸브</t>
  </si>
  <si>
    <t>54BDD3312D675A5A4C3420C38E5E817BF81675</t>
  </si>
  <si>
    <t>0101030254BDD3312D675A5A4C3420C38E5E817BF81675</t>
  </si>
  <si>
    <t>절연행거(전산볼트)</t>
  </si>
  <si>
    <t>D15</t>
  </si>
  <si>
    <t>호표 41</t>
  </si>
  <si>
    <t>5322C33C2D6A7A4C467E26A290302B</t>
  </si>
  <si>
    <t>010103025322C33C2D6A7A4C467E26A290302B</t>
  </si>
  <si>
    <t>호표 42</t>
  </si>
  <si>
    <t>5322C33C2D6A7A4C467E26A189DEAB</t>
  </si>
  <si>
    <t>010103025322C33C2D6A7A4C467E26A189DEAB</t>
  </si>
  <si>
    <t>D25</t>
  </si>
  <si>
    <t>호표 43</t>
  </si>
  <si>
    <t>5322C33C2D6A7A4C467E26A0E254E2</t>
  </si>
  <si>
    <t>010103025322C33C2D6A7A4C467E26A0E254E2</t>
  </si>
  <si>
    <t>호표 44</t>
  </si>
  <si>
    <t>5322C33C2D6A7A4C467E26A71164A1</t>
  </si>
  <si>
    <t>010103025322C33C2D6A7A4C467E26A71164A1</t>
  </si>
  <si>
    <t>U자형볼트/너트</t>
  </si>
  <si>
    <t>절연, D32</t>
  </si>
  <si>
    <t>54CE53C822602BA64CF626CBDF9021358129F4</t>
  </si>
  <si>
    <t>0101030254CE53C822602BA64CF626CBDF9021358129F4</t>
  </si>
  <si>
    <t>절연, D65</t>
  </si>
  <si>
    <t>54CE53C822602BA64CF626CBDF9021358128D4</t>
  </si>
  <si>
    <t>0101030254CE53C822602BA64CF626CBDF9021358128D4</t>
  </si>
  <si>
    <t>절연, D80</t>
  </si>
  <si>
    <t>54CE53C822602BA64CF626CBDF9021358128D5</t>
  </si>
  <si>
    <t>0101030254CE53C822602BA64CF626CBDF9021358128D5</t>
  </si>
  <si>
    <t>강관스리브(지수판제외)벽체</t>
  </si>
  <si>
    <t>호표 64</t>
  </si>
  <si>
    <t>5322E3002669D6274AC92072F2E1BF</t>
  </si>
  <si>
    <t>010103025322E3002669D6274AC92072F2E1BF</t>
  </si>
  <si>
    <t>호표 65</t>
  </si>
  <si>
    <t>5322E3002669D6274AC920754620C7</t>
  </si>
  <si>
    <t>010103025322E3002669D6274AC920754620C7</t>
  </si>
  <si>
    <t>호표 66</t>
  </si>
  <si>
    <t>5322E3002669D6274AC9207921F17E</t>
  </si>
  <si>
    <t>010103025322E3002669D6274AC9207921F17E</t>
  </si>
  <si>
    <t>강관스리브(지수판제외)바닥</t>
  </si>
  <si>
    <t>호표 68</t>
  </si>
  <si>
    <t>5322E3002669D6274AC9269B767DB2</t>
  </si>
  <si>
    <t>010103025322E3002669D6274AC9269B767DB2</t>
  </si>
  <si>
    <t>호표 69</t>
  </si>
  <si>
    <t>5322E3002669D6274AC92698A29E92</t>
  </si>
  <si>
    <t>010103025322E3002669D6274AC92698A29E92</t>
  </si>
  <si>
    <t>호표 70</t>
  </si>
  <si>
    <t>5322E3002669D6274AC9269948617A</t>
  </si>
  <si>
    <t>010103025322E3002669D6274AC9269948617A</t>
  </si>
  <si>
    <t>강관스리브(지수판포함)벽체</t>
  </si>
  <si>
    <t>호표 71</t>
  </si>
  <si>
    <t>5322E3002669D6244D722F40563E48</t>
  </si>
  <si>
    <t>010103025322E3002669D6244D722F40563E48</t>
  </si>
  <si>
    <t>호표 72</t>
  </si>
  <si>
    <t>5322E3002669D6244D722F4A596B4A</t>
  </si>
  <si>
    <t>010103025322E3002669D6244D722F4A596B4A</t>
  </si>
  <si>
    <t>PVC입상관스리브 (바닥)</t>
  </si>
  <si>
    <t>호표 79</t>
  </si>
  <si>
    <t>5322E3002669D62343182A60EBBD7C</t>
  </si>
  <si>
    <t>010103025322E3002669D62343182A60EBBD7C</t>
  </si>
  <si>
    <t>D65</t>
  </si>
  <si>
    <t>호표 80</t>
  </si>
  <si>
    <t>5322E3002669D62343182A63A00A35</t>
  </si>
  <si>
    <t>010103025322E3002669D62343182A63A00A35</t>
  </si>
  <si>
    <t>호표 81</t>
  </si>
  <si>
    <t>5322E3002669D62343182A6C9C4606</t>
  </si>
  <si>
    <t>010103025322E3002669D62343182A6C9C4606</t>
  </si>
  <si>
    <t>코아드릴(바닥) 150mm</t>
  </si>
  <si>
    <t>D 25</t>
  </si>
  <si>
    <t>호표 95</t>
  </si>
  <si>
    <t>5322E300266B848144672021F17D85</t>
  </si>
  <si>
    <t>010103025322E300266B848144672021F17D85</t>
  </si>
  <si>
    <t>D 32</t>
  </si>
  <si>
    <t>호표 96</t>
  </si>
  <si>
    <t>5322E300266B848144672021F17A31</t>
  </si>
  <si>
    <t>010103025322E300266B848144672021F17A31</t>
  </si>
  <si>
    <t>D 40</t>
  </si>
  <si>
    <t>호표 97</t>
  </si>
  <si>
    <t>5322E300266B848144672021F17BD8</t>
  </si>
  <si>
    <t>010103025322E300266B848144672021F17BD8</t>
  </si>
  <si>
    <t>D 50</t>
  </si>
  <si>
    <t>호표 98</t>
  </si>
  <si>
    <t>5322E300266B848144672021F17803</t>
  </si>
  <si>
    <t>010103025322E300266B848144672021F17803</t>
  </si>
  <si>
    <t>D 80</t>
  </si>
  <si>
    <t>호표 100</t>
  </si>
  <si>
    <t>5322E300266B848144672021F17656</t>
  </si>
  <si>
    <t>010103025322E300266B848144672021F17656</t>
  </si>
  <si>
    <t>D100</t>
  </si>
  <si>
    <t>호표 101</t>
  </si>
  <si>
    <t>5322E300266B848144672021F1777D</t>
  </si>
  <si>
    <t>010103025322E300266B848144672021F1777D</t>
  </si>
  <si>
    <t>코아드릴(벽체) 150mm</t>
  </si>
  <si>
    <t>호표 103</t>
  </si>
  <si>
    <t>5322E300266B8481446723F6358E39</t>
  </si>
  <si>
    <t>010103025322E300266B8481446723F6358E39</t>
  </si>
  <si>
    <t>호표 104</t>
  </si>
  <si>
    <t>5322E300266B8481446723F6358D12</t>
  </si>
  <si>
    <t>010103025322E300266B8481446723F6358D12</t>
  </si>
  <si>
    <t>호표 105</t>
  </si>
  <si>
    <t>5322E300266B8481446723F6358208</t>
  </si>
  <si>
    <t>010103025322E300266B8481446723F6358208</t>
  </si>
  <si>
    <t>내화충전제(강관용) 입상</t>
  </si>
  <si>
    <t>호표 83</t>
  </si>
  <si>
    <t>5322E3002669D62E4DB620E0ABC5DA</t>
  </si>
  <si>
    <t>010103025322E3002669D62E4DB620E0ABC5DA</t>
  </si>
  <si>
    <t>호표 84</t>
  </si>
  <si>
    <t>5322E3002669D62E4DB620E0ABC6E1</t>
  </si>
  <si>
    <t>010103025322E3002669D62E4DB620E0ABC6E1</t>
  </si>
  <si>
    <t>호표 85</t>
  </si>
  <si>
    <t>5322E3002669D62E4DB620E0ABC9B5</t>
  </si>
  <si>
    <t>010103025322E3002669D62E4DB620E0ABC9B5</t>
  </si>
  <si>
    <t>내화충전제(강관용) 벽체</t>
  </si>
  <si>
    <t>호표 86</t>
  </si>
  <si>
    <t>5322E3002669D62E4DB623B510AE33</t>
  </si>
  <si>
    <t>010103025322E3002669D62E4DB623B510AE33</t>
  </si>
  <si>
    <t>호표 87</t>
  </si>
  <si>
    <t>5322E3002669D62E4DB623B510A9B2</t>
  </si>
  <si>
    <t>010103025322E3002669D62E4DB623B510A9B2</t>
  </si>
  <si>
    <t>호표 88</t>
  </si>
  <si>
    <t>5322E3002669D62E4DB623B510A5D7</t>
  </si>
  <si>
    <t>010103025322E3002669D62E4DB623B510A5D7</t>
  </si>
  <si>
    <t>ㄱ형강</t>
  </si>
  <si>
    <t>등변, 50×50×6mm</t>
  </si>
  <si>
    <t>kg</t>
  </si>
  <si>
    <t>54CE43232A6A2A344D9629CB726876E5F0FE15</t>
  </si>
  <si>
    <t>0101030254CE43232A6A2A344D9629CB726876E5F0FE15</t>
  </si>
  <si>
    <t>녹막이페인트칠</t>
  </si>
  <si>
    <t>2회</t>
  </si>
  <si>
    <t>M2</t>
  </si>
  <si>
    <t>호표 48</t>
  </si>
  <si>
    <t>5322E3072966F7134F9021E38FFBAE</t>
  </si>
  <si>
    <t>010103025322E3072966F7134F9021E38FFBAE</t>
  </si>
  <si>
    <t>조합페인트칠</t>
  </si>
  <si>
    <t>철재면2회</t>
  </si>
  <si>
    <t>호표 51</t>
  </si>
  <si>
    <t>5322E3072964CA3E4624297C455F14</t>
  </si>
  <si>
    <t>010103025322E3072964CA3E4624297C455F14</t>
  </si>
  <si>
    <t>잡철물제작설치</t>
  </si>
  <si>
    <t>간단</t>
  </si>
  <si>
    <t>TON</t>
  </si>
  <si>
    <t>호표 46</t>
  </si>
  <si>
    <t>5322E3042C6172D044FF2D5839BC0A</t>
  </si>
  <si>
    <t>010103025322E3042C6172D044FF2D5839BC0A</t>
  </si>
  <si>
    <t>010103025337B35F246F815F42B325583229D655534BA5</t>
  </si>
  <si>
    <t>010103025337B35F246F815F42B325583229D6555348DA</t>
  </si>
  <si>
    <t>0101030252FE033C2A6E631F407929E621BF002</t>
  </si>
  <si>
    <t>01010303  오배수배관공사</t>
  </si>
  <si>
    <t>01010303</t>
  </si>
  <si>
    <t>배관용 탄소강관</t>
  </si>
  <si>
    <t>백관 (SPP), D50, 반제품</t>
  </si>
  <si>
    <t>54BDD3312D6759B447FB2AC54D6DC1A74FEC18</t>
  </si>
  <si>
    <t>0101030354BDD3312D6759B447FB2AC54D6DC1A74FEC18</t>
  </si>
  <si>
    <t>백관 (SPP), D80, 반제품</t>
  </si>
  <si>
    <t>54BDD3312D6759B447FB2AC54D6DC1A74FEB0A</t>
  </si>
  <si>
    <t>0101030354BDD3312D6759B447FB2AC54D6DC1A74FEB0A</t>
  </si>
  <si>
    <t>백관 (SPP), D100, 반제품</t>
  </si>
  <si>
    <t>54BDD3312D6759B447FB2AC54D6DC1A74FEB09</t>
  </si>
  <si>
    <t>0101030354BDD3312D6759B447FB2AC54D6DC1A74FEB09</t>
  </si>
  <si>
    <t>PVC관(VG1,접착제) D50</t>
  </si>
  <si>
    <t>54BDD3312D6759B4477620F615479574CFB051</t>
  </si>
  <si>
    <t>0101030354BDD3312D6759B4477620F615479574CFB051</t>
  </si>
  <si>
    <t>PVC관(VG1,접착제) D75</t>
  </si>
  <si>
    <t>54BDD3312D6759B4477620F615479574CFB057</t>
  </si>
  <si>
    <t>0101030354BDD3312D6759B4477620F615479574CFB057</t>
  </si>
  <si>
    <t>0101030354BDD3312D6759B4477620F615479574CFB056</t>
  </si>
  <si>
    <t>0101030354BDD3312D6759B4477620F615479574CFB055</t>
  </si>
  <si>
    <t>PVC관(VG2,접착제) D50</t>
  </si>
  <si>
    <t>54BDD3312D6759B4477620F615479574CFB17A</t>
  </si>
  <si>
    <t>0101030354BDD3312D6759B4477620F615479574CFB17A</t>
  </si>
  <si>
    <t>PVC관(VG2,접착제) D75</t>
  </si>
  <si>
    <t>54BDD3312D6759B4477620F615479574CFB17C</t>
  </si>
  <si>
    <t>0101030354BDD3312D6759B4477620F615479574CFB17C</t>
  </si>
  <si>
    <t>PVC관(VG2,접착제) D100</t>
  </si>
  <si>
    <t>54BDD3312D6759B4477620F615479574CFB17F</t>
  </si>
  <si>
    <t>0101030354BDD3312D6759B4477620F615479574CFB17F</t>
  </si>
  <si>
    <t>PVC관(VG1,고무링) D50</t>
  </si>
  <si>
    <t>54BDD3312D6759B4477620F6154FED9A078F21</t>
  </si>
  <si>
    <t>0101030354BDD3312D6759B4477620F6154FED9A078F21</t>
  </si>
  <si>
    <t>PVC관(VG1,고무링) D75</t>
  </si>
  <si>
    <t>54BDD3312D6759B4477620F6154FED9A078F2F</t>
  </si>
  <si>
    <t>0101030354BDD3312D6759B4477620F6154FED9A078F2F</t>
  </si>
  <si>
    <t>PVC관(VG1,고무링) D100</t>
  </si>
  <si>
    <t>54BDD3312D6759B4477620F6154FED9A078F2E</t>
  </si>
  <si>
    <t>0101030354BDD3312D6759B4477620F6154FED9A078F2E</t>
  </si>
  <si>
    <t>0101030352FE033C2A6E631F407929E621BC001</t>
  </si>
  <si>
    <t>나사식 강관제 관이음쇠</t>
  </si>
  <si>
    <t>백엘보 (나사) D50</t>
  </si>
  <si>
    <t>54BDD3312D6759B64243231F63BEE4AAA5989E</t>
  </si>
  <si>
    <t>0101030354BDD3312D6759B64243231F63BEE4AAA5989E</t>
  </si>
  <si>
    <t>용접식 관이음쇠</t>
  </si>
  <si>
    <t>백엘보 (용접) D80</t>
  </si>
  <si>
    <t>54BDD3312D6759B6425C291602BD558A566908</t>
  </si>
  <si>
    <t>0101030354BDD3312D6759B6425C291602BD558A566908</t>
  </si>
  <si>
    <t>백엘보 (용접) D100</t>
  </si>
  <si>
    <t>54BDD3312D6759B6425C291602BD558A566909</t>
  </si>
  <si>
    <t>0101030354BDD3312D6759B6425C291602BD558A566909</t>
  </si>
  <si>
    <t>백티이 (용접) D100</t>
  </si>
  <si>
    <t>54BDD3312D6759B6425C291602BD558A570065</t>
  </si>
  <si>
    <t>0101030354BDD3312D6759B6425C291602BD558A570065</t>
  </si>
  <si>
    <t>백유니온 (나사) D50</t>
  </si>
  <si>
    <t>54BDD3312D6759B64243231F63BEE4AAAA0274</t>
  </si>
  <si>
    <t>0101030354BDD3312D6759B64243231F63BEE4AAAA0274</t>
  </si>
  <si>
    <t>백니플 (나사) D50</t>
  </si>
  <si>
    <t>54BDD3312D6759B64243231F63BEE4AAAA0045</t>
  </si>
  <si>
    <t>0101030354BDD3312D6759B64243231F63BEE4AAAA0045</t>
  </si>
  <si>
    <t>90˚곡관(고무링) D50</t>
  </si>
  <si>
    <t>54BDD3312D6759B642432D039E920BE7C1C9BC</t>
  </si>
  <si>
    <t>0101030354BDD3312D6759B642432D039E920BE7C1C9BC</t>
  </si>
  <si>
    <t>90˚곡관(고무링) D75</t>
  </si>
  <si>
    <t>54BDD3312D6759B642432D039E920BE7C1CA5C</t>
  </si>
  <si>
    <t>0101030354BDD3312D6759B642432D039E920BE7C1CA5C</t>
  </si>
  <si>
    <t>90˚곡관(고무링) D100</t>
  </si>
  <si>
    <t>54BDD3312D6759B642432D039E920BE7C1CA5D</t>
  </si>
  <si>
    <t>0101030354BDD3312D6759B642432D039E920BE7C1CA5D</t>
  </si>
  <si>
    <t>45˚곡관(고무링) D50</t>
  </si>
  <si>
    <t>54BDD3312D6759B642432D039E920BE7C1CA59</t>
  </si>
  <si>
    <t>0101030354BDD3312D6759B642432D039E920BE7C1CA59</t>
  </si>
  <si>
    <t>45˚곡관(고무링) D75</t>
  </si>
  <si>
    <t>54BDD3312D6759B642432D039E920BE7C1CA5A</t>
  </si>
  <si>
    <t>0101030354BDD3312D6759B642432D039E920BE7C1CA5A</t>
  </si>
  <si>
    <t>45˚곡관(고무링) D100</t>
  </si>
  <si>
    <t>54BDD3312D6759B642432D039E920BE7C1CA5B</t>
  </si>
  <si>
    <t>0101030354BDD3312D6759B642432D039E920BE7C1CA5B</t>
  </si>
  <si>
    <t>Y관 (고무링) D75x50</t>
  </si>
  <si>
    <t>54BDD3312D6759B642432D039E920BE7C0278A</t>
  </si>
  <si>
    <t>0101030354BDD3312D6759B642432D039E920BE7C0278A</t>
  </si>
  <si>
    <t>Y관 (고무링) D75x75</t>
  </si>
  <si>
    <t>54BDD3312D6759B642432D039E920BE7C0243D</t>
  </si>
  <si>
    <t>0101030354BDD3312D6759B642432D039E920BE7C0243D</t>
  </si>
  <si>
    <t>Y관 (고무링) D100x50</t>
  </si>
  <si>
    <t>54BDD3312D6759B642432D039E920BE7C0278B</t>
  </si>
  <si>
    <t>0101030354BDD3312D6759B642432D039E920BE7C0278B</t>
  </si>
  <si>
    <t>Y관 (고무링) D100x75</t>
  </si>
  <si>
    <t>54BDD3312D6759B642432D039E920BE7C02788</t>
  </si>
  <si>
    <t>0101030354BDD3312D6759B642432D039E920BE7C02788</t>
  </si>
  <si>
    <t>Y관 (고무링) D100x100</t>
  </si>
  <si>
    <t>54BDD3312D6759B642432D039E920BE7C02432</t>
  </si>
  <si>
    <t>0101030354BDD3312D6759B642432D039E920BE7C02432</t>
  </si>
  <si>
    <t>LT관 (고무링) D50x50</t>
  </si>
  <si>
    <t>54BDD3312D6759B642432D039E9A4478695C4D</t>
  </si>
  <si>
    <t>0101030354BDD3312D6759B642432D039E9A4478695C4D</t>
  </si>
  <si>
    <t>LT관 (고무링) D75x50</t>
  </si>
  <si>
    <t>54BDD3312D6759B642432D039E9A4478695C4F</t>
  </si>
  <si>
    <t>0101030354BDD3312D6759B642432D039E9A4478695C4F</t>
  </si>
  <si>
    <t>LT관 (고무링) D100x50</t>
  </si>
  <si>
    <t>54BDD3312D6759B642432D039E9A4478695E7F</t>
  </si>
  <si>
    <t>0101030354BDD3312D6759B642432D039E9A4478695E7F</t>
  </si>
  <si>
    <t>LT관 (고무링) D100x75</t>
  </si>
  <si>
    <t>54BDD3312D6759B642432D039E9A4478695E7E</t>
  </si>
  <si>
    <t>0101030354BDD3312D6759B642432D039E9A4478695E7E</t>
  </si>
  <si>
    <t>LT관 (고무링) D100x100</t>
  </si>
  <si>
    <t>54BDD3312D6759B642432D039E9A4478695E7D</t>
  </si>
  <si>
    <t>0101030354BDD3312D6759B642432D039E9A4478695E7D</t>
  </si>
  <si>
    <t>소켓 (고무링) D75</t>
  </si>
  <si>
    <t>54BDD3312D6759B642432D039E920BE7C1CB61</t>
  </si>
  <si>
    <t>0101030354BDD3312D6759B642432D039E920BE7C1CB61</t>
  </si>
  <si>
    <t>소켓 (고무링) D100</t>
  </si>
  <si>
    <t>54BDD3312D6759B642432D039E920BE7C1CB60</t>
  </si>
  <si>
    <t>0101030354BDD3312D6759B642432D039E920BE7C1CB60</t>
  </si>
  <si>
    <t>P 트랩 (고무링) D75</t>
  </si>
  <si>
    <t>54BDD3312D6759B642432D039E920BE7C1C437</t>
  </si>
  <si>
    <t>0101030354BDD3312D6759B642432D039E920BE7C1C437</t>
  </si>
  <si>
    <t>소제구 (고무링) D75</t>
  </si>
  <si>
    <t>54BDD3312D6759B642432D039E9A447B34C432</t>
  </si>
  <si>
    <t>0101030354BDD3312D6759B642432D039E9A447B34C432</t>
  </si>
  <si>
    <t>소제구 (고무링) D100</t>
  </si>
  <si>
    <t>54BDD3312D6759B642432D039E9A447B34C431</t>
  </si>
  <si>
    <t>0101030354BDD3312D6759B642432D039E9A447B34C431</t>
  </si>
  <si>
    <t>90˚단곡관(접착제) D50</t>
  </si>
  <si>
    <t>54BDD3312D6759B642432D039FB914AC3D0059</t>
  </si>
  <si>
    <t>0101030354BDD3312D6759B642432D039FB914AC3D0059</t>
  </si>
  <si>
    <t>90˚단곡관(접착제) D75</t>
  </si>
  <si>
    <t>54BDD3312D6759B642432D039FB914AC3D0058</t>
  </si>
  <si>
    <t>0101030354BDD3312D6759B642432D039FB914AC3D0058</t>
  </si>
  <si>
    <t>90˚단곡관(접착제) D100</t>
  </si>
  <si>
    <t>54BDD3312D6759B642432D039FB914AC3D005B</t>
  </si>
  <si>
    <t>0101030354BDD3312D6759B642432D039FB914AC3D005B</t>
  </si>
  <si>
    <t>45˚단곡관(접착제) D75</t>
  </si>
  <si>
    <t>54BDD3312D6759B642432D039E9A447B34C201</t>
  </si>
  <si>
    <t>0101030354BDD3312D6759B642432D039E9A447B34C201</t>
  </si>
  <si>
    <t>0101030354BDD3312D6759B642432D039E9A447B34C200</t>
  </si>
  <si>
    <t>0101030354BDD3312D6759B642432D039E9A447B34C203</t>
  </si>
  <si>
    <t>리듀서(접착제) D75xD50</t>
  </si>
  <si>
    <t>54BDD3312D6759B642432D039FB914AC3F3584</t>
  </si>
  <si>
    <t>0101030354BDD3312D6759B642432D039FB914AC3F3584</t>
  </si>
  <si>
    <t>Y관(접착제) D75x75</t>
  </si>
  <si>
    <t>54BDD3312D6759B642432D039FB914AC30B3D2</t>
  </si>
  <si>
    <t>0101030354BDD3312D6759B642432D039FB914AC30B3D2</t>
  </si>
  <si>
    <t>Y관(접착제) D100x75</t>
  </si>
  <si>
    <t>54BDD3312D6759B642432D039FB914AC30B2C9</t>
  </si>
  <si>
    <t>0101030354BDD3312D6759B642432D039FB914AC30B2C9</t>
  </si>
  <si>
    <t>Y관(접착제) D100x100</t>
  </si>
  <si>
    <t>54BDD3312D6759B642432D039FB914AC30B2CD</t>
  </si>
  <si>
    <t>0101030354BDD3312D6759B642432D039FB914AC30B2CD</t>
  </si>
  <si>
    <t>0101030354BDD3312D6759B642432D039FB914AC30B581</t>
  </si>
  <si>
    <t>0101030354BDD3312D6759B642432D039FB914AC30B2C8</t>
  </si>
  <si>
    <t>YT관(접착제) D75xD50</t>
  </si>
  <si>
    <t>54BDD3312D6759B642432D039FB914ADDF3189</t>
  </si>
  <si>
    <t>0101030354BDD3312D6759B642432D039FB914ADDF3189</t>
  </si>
  <si>
    <t>YT관(접착제) D100xD75</t>
  </si>
  <si>
    <t>54BDD3312D6759B642432D039FB914ADDF32AB</t>
  </si>
  <si>
    <t>0101030354BDD3312D6759B642432D039FB914ADDF32AB</t>
  </si>
  <si>
    <t>C.O.(접착제)D75</t>
  </si>
  <si>
    <t>54BDD3312D6759B642432D039FB914ADDD0383</t>
  </si>
  <si>
    <t>0101030354BDD3312D6759B642432D039FB914ADDD0383</t>
  </si>
  <si>
    <t>C.O.(접착제)D100</t>
  </si>
  <si>
    <t>54BDD3312D6759B642432D039FB914ADDD0380</t>
  </si>
  <si>
    <t>0101030354BDD3312D6759B642432D039FB914ADDD0380</t>
  </si>
  <si>
    <t>0101030354BDD3312D6759B642432D039FB914ADDD0381</t>
  </si>
  <si>
    <t>0101030354BDD3312D6759B642432D039FB914AC3E17D3</t>
  </si>
  <si>
    <t>0101030354BDD3312D6759B642432D039FB914AC3E18E1</t>
  </si>
  <si>
    <t>바닥배수구</t>
  </si>
  <si>
    <t>육가(F.D,이중식) D75</t>
  </si>
  <si>
    <t>54BDD3312D675A5B4E17238B78EEAF3CCD578C</t>
  </si>
  <si>
    <t>0101030354BDD3312D675A5B4E17238B78EEAF3CCD578C</t>
  </si>
  <si>
    <t>V.T.R(PVC) D100</t>
  </si>
  <si>
    <t>54BDD3312D6759B642432D039FB914ADDD0761</t>
  </si>
  <si>
    <t>0101030354BDD3312D6759B642432D039FB914ADDD0761</t>
  </si>
  <si>
    <t>양변기스리브 D100</t>
  </si>
  <si>
    <t>54BDD3312D6759B642432D039E9A447B34C6E8</t>
  </si>
  <si>
    <t>0101030354BDD3312D6759B642432D039E9A447B34C6E8</t>
  </si>
  <si>
    <t>세면기스리브 D35</t>
  </si>
  <si>
    <t>54BDD3312D6759B642432D039E9A447B34C6E3</t>
  </si>
  <si>
    <t>0101030354BDD3312D6759B642432D039E9A447B34C6E3</t>
  </si>
  <si>
    <t>소변기스리브 D40</t>
  </si>
  <si>
    <t>54BDD3312D6759B642432D039E9A447B34C6E5</t>
  </si>
  <si>
    <t>0101030354BDD3312D6759B642432D039E9A447B34C6E5</t>
  </si>
  <si>
    <t>씽크스리브 D50</t>
  </si>
  <si>
    <t>54BDD3312D6759B642432D039E9A447B34C6E1</t>
  </si>
  <si>
    <t>0101030354BDD3312D6759B642432D039E9A447B34C6E1</t>
  </si>
  <si>
    <t>청소씽크스리브 D75</t>
  </si>
  <si>
    <t>54BDD3312D6759B642432D039E9A447B34C8AA</t>
  </si>
  <si>
    <t>0101030354BDD3312D6759B642432D039E9A447B34C8AA</t>
  </si>
  <si>
    <t>강관용접</t>
  </si>
  <si>
    <t>호표 4</t>
  </si>
  <si>
    <t>5322634E2A6258C6428F28CC2647B2</t>
  </si>
  <si>
    <t>010103035322634E2A6258C6428F28CC2647B2</t>
  </si>
  <si>
    <t>호표 9</t>
  </si>
  <si>
    <t>5322634D296B671542752122757F5C</t>
  </si>
  <si>
    <t>010103035322634D296B671542752122757F5C</t>
  </si>
  <si>
    <t>용접합후렌지</t>
  </si>
  <si>
    <t>호표 23</t>
  </si>
  <si>
    <t>5322635E2C6E094343DE27D2824DF3</t>
  </si>
  <si>
    <t>010103035322635E2C6E094343DE27D2824DF3</t>
  </si>
  <si>
    <t>플랜지(FLANGE)</t>
  </si>
  <si>
    <t>PVC TS 플랜지 D100</t>
  </si>
  <si>
    <t>54BDD3312D6759B14A2E29EDB647213ED3A597</t>
  </si>
  <si>
    <t>0101030354BDD3312D6759B14A2E29EDB647213ED3A597</t>
  </si>
  <si>
    <t>맹플랜지 (10KG) D100</t>
  </si>
  <si>
    <t>54BDD3312D6759B14A2E29EDB647213ED0D867</t>
  </si>
  <si>
    <t>0101030354BDD3312D6759B14A2E29EDB647213ED0D867</t>
  </si>
  <si>
    <t>D50mm 10kg/cm2</t>
  </si>
  <si>
    <t>532223352C6E3715444820E0FDD785</t>
  </si>
  <si>
    <t>01010303532223352C6E3715444820E0FDD785</t>
  </si>
  <si>
    <t>일반행거(전산볼트)</t>
  </si>
  <si>
    <t>D50</t>
  </si>
  <si>
    <t>호표 38</t>
  </si>
  <si>
    <t>5322C33C2D6A7A4D40E520F23F9D70</t>
  </si>
  <si>
    <t>010103035322C33C2D6A7A4D40E520F23F9D70</t>
  </si>
  <si>
    <t>호표 39</t>
  </si>
  <si>
    <t>5322C33C2D6A7A4D40E520FC2213CF</t>
  </si>
  <si>
    <t>010103035322C33C2D6A7A4D40E520FC2213CF</t>
  </si>
  <si>
    <t>호표 40</t>
  </si>
  <si>
    <t>5322C33C2D6A7A4D40E520FDC95C82</t>
  </si>
  <si>
    <t>010103035322C33C2D6A7A4D40E520FDC95C82</t>
  </si>
  <si>
    <t>비절연, D100</t>
  </si>
  <si>
    <t>54CE53C822602BA64CF626CBDF902135812F03</t>
  </si>
  <si>
    <t>0101030354CE53C822602BA64CF626CBDF902135812F03</t>
  </si>
  <si>
    <t>010103035322E3002669D6274AC9207921F17E</t>
  </si>
  <si>
    <t>호표 67</t>
  </si>
  <si>
    <t>5322E3002669D6274AC920781BA610</t>
  </si>
  <si>
    <t>010103035322E3002669D6274AC920781BA610</t>
  </si>
  <si>
    <t>호표 73</t>
  </si>
  <si>
    <t>5322E3002669D6244D722F4B605D01</t>
  </si>
  <si>
    <t>010103035322E3002669D6244D722F4B605D01</t>
  </si>
  <si>
    <t>D125</t>
  </si>
  <si>
    <t>호표 74</t>
  </si>
  <si>
    <t>5322E3002669D6244D722EBBB1B366</t>
  </si>
  <si>
    <t>010103035322E3002669D6244D722EBBB1B366</t>
  </si>
  <si>
    <t>강관스리브(지수판포함)바닥</t>
  </si>
  <si>
    <t>호표 78</t>
  </si>
  <si>
    <t>5322E3002669D6244D7229305B7E22</t>
  </si>
  <si>
    <t>010103035322E3002669D6244D7229305B7E22</t>
  </si>
  <si>
    <t>호표 82</t>
  </si>
  <si>
    <t>5322E3002669D62343182A6DA3B87D</t>
  </si>
  <si>
    <t>010103035322E3002669D62343182A6DA3B87D</t>
  </si>
  <si>
    <t>D 65</t>
  </si>
  <si>
    <t>호표 99</t>
  </si>
  <si>
    <t>5322E300266B848144672021F1792A</t>
  </si>
  <si>
    <t>010103035322E300266B848144672021F1792A</t>
  </si>
  <si>
    <t>010103035322E300266B848144672021F1777D</t>
  </si>
  <si>
    <t>호표 102</t>
  </si>
  <si>
    <t>5322E300266B848144672021F05782</t>
  </si>
  <si>
    <t>010103035322E300266B848144672021F05782</t>
  </si>
  <si>
    <t>010103035322E300266B8481446723F6358208</t>
  </si>
  <si>
    <t>호표 106</t>
  </si>
  <si>
    <t>5322E300266B8481446723F634E581</t>
  </si>
  <si>
    <t>010103035322E300266B8481446723F634E581</t>
  </si>
  <si>
    <t>D150</t>
  </si>
  <si>
    <t>호표 107</t>
  </si>
  <si>
    <t>5322E300266B8481446723F634E4FA</t>
  </si>
  <si>
    <t>010103035322E300266B8481446723F634E4FA</t>
  </si>
  <si>
    <t>호표 89</t>
  </si>
  <si>
    <t>5322E3002669D62E4DB623B510A430</t>
  </si>
  <si>
    <t>010103035322E3002669D62E4DB623B510A430</t>
  </si>
  <si>
    <t>내화충전제(PVC용) 입상</t>
  </si>
  <si>
    <t>호표 90</t>
  </si>
  <si>
    <t>5322E3002669D62E4DB622AE3E8408</t>
  </si>
  <si>
    <t>010103035322E3002669D62E4DB622AE3E8408</t>
  </si>
  <si>
    <t>내화충전제(PVC용) 벽체</t>
  </si>
  <si>
    <t>호표 91</t>
  </si>
  <si>
    <t>5322E3002669D62E4DB625638C2435</t>
  </si>
  <si>
    <t>010103035322E3002669D62E4DB625638C2435</t>
  </si>
  <si>
    <t>호표 92</t>
  </si>
  <si>
    <t>5322E3002669D62E4DB625638C25DB</t>
  </si>
  <si>
    <t>010103035322E3002669D62E4DB625638C25DB</t>
  </si>
  <si>
    <t>녹막이페인트칠(배관용)</t>
  </si>
  <si>
    <t>호표 50</t>
  </si>
  <si>
    <t>5322E3072966F7134F9020D82323DB</t>
  </si>
  <si>
    <t>010103035322E3072966F7134F9020D82323DB</t>
  </si>
  <si>
    <t>녹막이페인트칠 인건비(2회)</t>
  </si>
  <si>
    <t>D100mm 이하 배관용</t>
  </si>
  <si>
    <t>M당</t>
  </si>
  <si>
    <t>호표 57</t>
  </si>
  <si>
    <t>5322E307296FD45D43BB2311D69BAB</t>
  </si>
  <si>
    <t>010103035322E307296FD45D43BB2311D69BAB</t>
  </si>
  <si>
    <t>010103035337B35F246F815F42B325583229D655534BA5</t>
  </si>
  <si>
    <t>010103035337B35F246F815F42B325583229D6555348DA</t>
  </si>
  <si>
    <t>0101030352FE033C2A6E631F407929E621BF002</t>
  </si>
  <si>
    <t>010104  환기덕트설치공사</t>
  </si>
  <si>
    <t>010104</t>
  </si>
  <si>
    <t>각형닥트제작설치(기계)</t>
  </si>
  <si>
    <t>(0.5T)</t>
  </si>
  <si>
    <t>호표 24</t>
  </si>
  <si>
    <t>532273B72C684502462821CBCDEA30</t>
  </si>
  <si>
    <t>010104532273B72C684502462821CBCDEA30</t>
  </si>
  <si>
    <t>(0.6T)</t>
  </si>
  <si>
    <t>호표 25</t>
  </si>
  <si>
    <t>532273B72C684502462821CA2747C1</t>
  </si>
  <si>
    <t>010104532273B72C684502462821CA2747C1</t>
  </si>
  <si>
    <t>캔버스제작설치</t>
  </si>
  <si>
    <t>3.2T</t>
  </si>
  <si>
    <t>호표 26</t>
  </si>
  <si>
    <t>532273B72C68450145BA2C54B46995</t>
  </si>
  <si>
    <t>010104532273B72C68450145BA2C54B46995</t>
  </si>
  <si>
    <t>스파이럴덕트</t>
  </si>
  <si>
    <t>Φ125mm×t0.5mm</t>
  </si>
  <si>
    <t>54BDD3312D675A55448F2646487904185E761B</t>
  </si>
  <si>
    <t>01010454BDD3312D675A55448F2646487904185E761B</t>
  </si>
  <si>
    <t>스파이럴행거</t>
  </si>
  <si>
    <t>호표 45</t>
  </si>
  <si>
    <t>5322C33C2D6A7A4C467E24F78866A2</t>
  </si>
  <si>
    <t>0101045322C33C2D6A7A4C467E24F78866A2</t>
  </si>
  <si>
    <t>점검구</t>
  </si>
  <si>
    <t>200x200</t>
  </si>
  <si>
    <t>54CE43232A6DE10E487D25E906EEFCDF6AF633</t>
  </si>
  <si>
    <t>01010454CE43232A6DE10E487D25E906EEFCDF6AF633</t>
  </si>
  <si>
    <t>디퓨저</t>
  </si>
  <si>
    <t>원형PAN, D200, Al</t>
  </si>
  <si>
    <t>54BDD3312D63E1244F742F422AEE1EF0282D00</t>
  </si>
  <si>
    <t>01010454BDD3312D63E1244F742F422AEE1EF0282D00</t>
  </si>
  <si>
    <t>플렉시블덕트</t>
  </si>
  <si>
    <t>(AL비보온), D100</t>
  </si>
  <si>
    <t>54BDD3312D675A55441B21C3AA3A86725F0A66</t>
  </si>
  <si>
    <t>01010454BDD3312D675A55441B21C3AA3A86725F0A66</t>
  </si>
  <si>
    <t>(AL비보온), D200</t>
  </si>
  <si>
    <t>54BDD3312D675A55441B21C3AA3A86725F0A62</t>
  </si>
  <si>
    <t>01010454BDD3312D675A55441B21C3AA3A86725F0A62</t>
  </si>
  <si>
    <t>플렉시블덕트호스 설치</t>
  </si>
  <si>
    <t>호표 27</t>
  </si>
  <si>
    <t>532273B72C6EEC7D41BB296808831D</t>
  </si>
  <si>
    <t>010104532273B72C6EEC7D41BB296808831D</t>
  </si>
  <si>
    <t>D200</t>
  </si>
  <si>
    <t>호표 28</t>
  </si>
  <si>
    <t>532273B72C6EEC7D41BB296D8A9CA0</t>
  </si>
  <si>
    <t>010104532273B72C6EEC7D41BB296D8A9CA0</t>
  </si>
  <si>
    <t>스텐밴드</t>
  </si>
  <si>
    <t>54BDD3312D675A55448F264648790418563FB6</t>
  </si>
  <si>
    <t>01010454BDD3312D675A55448F264648790418563FB6</t>
  </si>
  <si>
    <t>54BDD3312D675A55448F264648790418563FB2</t>
  </si>
  <si>
    <t>01010454BDD3312D675A55448F264648790418563FB2</t>
  </si>
  <si>
    <t>원형환기캡</t>
  </si>
  <si>
    <t>54CE53C8226028E8403B2E278BD4239FE30F5C</t>
  </si>
  <si>
    <t>01010454CE53C8226028E8403B2E278BD4239FE30F5C</t>
  </si>
  <si>
    <t>FD/FVD 휴즈</t>
  </si>
  <si>
    <t>54BDD3312D63E1244F742EBB58060FC3658C72</t>
  </si>
  <si>
    <t>01010454BDD3312D63E1244F742EBB58060FC3658C72</t>
  </si>
  <si>
    <t>0101045322E3002669D6244D722F4B605D01</t>
  </si>
  <si>
    <t>호표 75</t>
  </si>
  <si>
    <t>5322E3002669D6244D722EBAAA4216</t>
  </si>
  <si>
    <t>0101045322E3002669D6244D722EBAAA4216</t>
  </si>
  <si>
    <t>호표 76</t>
  </si>
  <si>
    <t>5322E3002669D6244D722EB983B8EC</t>
  </si>
  <si>
    <t>0101045322E3002669D6244D722EB983B8EC</t>
  </si>
  <si>
    <t>D250</t>
  </si>
  <si>
    <t>호표 77</t>
  </si>
  <si>
    <t>5322E3002669D6244D722EB8FD8CD1</t>
  </si>
  <si>
    <t>0101045322E3002669D6244D722EB8FD8CD1</t>
  </si>
  <si>
    <t>0101045322E300266B8481446723F634E581</t>
  </si>
  <si>
    <t>호표 108</t>
  </si>
  <si>
    <t>5322E300266B8481446723F634E74E</t>
  </si>
  <si>
    <t>0101045322E300266B8481446723F634E74E</t>
  </si>
  <si>
    <t>호표 109</t>
  </si>
  <si>
    <t>5322E300266B8481446723F634E6A8</t>
  </si>
  <si>
    <t>0101045322E300266B8481446723F634E6A8</t>
  </si>
  <si>
    <t>D300</t>
  </si>
  <si>
    <t>호표 110</t>
  </si>
  <si>
    <t>5322E300266B8481446723F634E126</t>
  </si>
  <si>
    <t>0101045322E300266B8481446723F634E126</t>
  </si>
  <si>
    <t>덕트내화충진재</t>
  </si>
  <si>
    <t>입상</t>
  </si>
  <si>
    <t>54CE43232A6DE10E487D25E906EEFCDF6AF408</t>
  </si>
  <si>
    <t>01010454CE43232A6DE10E487D25E906EEFCDF6AF408</t>
  </si>
  <si>
    <t>벽체</t>
  </si>
  <si>
    <t>54CE43232A6DE10E487D25E906EEFCDF6AF409</t>
  </si>
  <si>
    <t>01010454CE43232A6DE10E487D25E906EEFCDF6AF409</t>
  </si>
  <si>
    <t>동망</t>
  </si>
  <si>
    <t>#24</t>
  </si>
  <si>
    <t>54E903D02869C136432B252DCB445896E90AF0</t>
  </si>
  <si>
    <t>01010454E903D02869C136432B252DCB445896E90AF0</t>
  </si>
  <si>
    <t>1회</t>
  </si>
  <si>
    <t>호표 47</t>
  </si>
  <si>
    <t>5322E3072966F7134F9021E03BFDBC</t>
  </si>
  <si>
    <t>0101045322E3072966F7134F9021E03BFDBC</t>
  </si>
  <si>
    <t>함석면2회</t>
  </si>
  <si>
    <t>호표 52</t>
  </si>
  <si>
    <t>5322E3072964CA3E46242978EA2E76</t>
  </si>
  <si>
    <t>0101045322E3072964CA3E46242978EA2E76</t>
  </si>
  <si>
    <t>F.D (STL)</t>
  </si>
  <si>
    <t>350 x 250</t>
  </si>
  <si>
    <t>54CED31E2D6E65BC41FB2E2C34B31D7BA83886</t>
  </si>
  <si>
    <t>01010454CED31E2D6E65BC41FB2E2C34B31D7BA83886</t>
  </si>
  <si>
    <t>0101045337B35F246F815F42B325583229D655534BA5</t>
  </si>
  <si>
    <t>덕트공</t>
  </si>
  <si>
    <t>5337B35F246F815F42B325583229D655534F01</t>
  </si>
  <si>
    <t>0101045337B35F246F815F42B325583229D655534F01</t>
  </si>
  <si>
    <t>01010452FE033C2A6E631F407929E621BC001</t>
  </si>
  <si>
    <t>010105  가스배관공사</t>
  </si>
  <si>
    <t>010105</t>
  </si>
  <si>
    <t>가스배관용 탄소강관(SPPG)</t>
  </si>
  <si>
    <t>백관(KSD3631), D32</t>
  </si>
  <si>
    <t>54BDD3312D6759B447FB2AC54D658CF5565B06</t>
  </si>
  <si>
    <t>01010554BDD3312D6759B447FB2AC54D658CF5565B06</t>
  </si>
  <si>
    <t>백관(KSD3631), D65</t>
  </si>
  <si>
    <t>54BDD3312D6759B447FB2AC54D658CF5565B03</t>
  </si>
  <si>
    <t>01010554BDD3312D6759B447FB2AC54D658CF5565B03</t>
  </si>
  <si>
    <t>THP관</t>
  </si>
  <si>
    <t>54BDD3312D6759B4476528FE72464E12A428B1</t>
  </si>
  <si>
    <t>01010554BDD3312D6759B4476528FE72464E12A428B1</t>
  </si>
  <si>
    <t>가스용 폴리에틸렌관</t>
  </si>
  <si>
    <t>PE관(HDPE), D90</t>
  </si>
  <si>
    <t>ISO규격</t>
  </si>
  <si>
    <t>54BDD3312D6759B4476528FE736CB173AF483B</t>
  </si>
  <si>
    <t>01010554BDD3312D6759B4476528FE736CB173AF483B</t>
  </si>
  <si>
    <t>01010552FE033C2A6E631F407929E621BC001</t>
  </si>
  <si>
    <t>가스용폴리에칠렌관 이음관</t>
  </si>
  <si>
    <t>90˚엘보, D90</t>
  </si>
  <si>
    <t>54BDD3312D6759B64243289D830AEB23296474</t>
  </si>
  <si>
    <t>01010554BDD3312D6759B64243289D830AEB23296474</t>
  </si>
  <si>
    <t>정티, D90</t>
  </si>
  <si>
    <t>54BDD3312D6759B64243289D830AEB23296247</t>
  </si>
  <si>
    <t>01010554BDD3312D6759B64243289D830AEB23296247</t>
  </si>
  <si>
    <t>캡, D90</t>
  </si>
  <si>
    <t>54BDD3312D6759B64243289D830AEB232961BF</t>
  </si>
  <si>
    <t>01010554BDD3312D6759B64243289D830AEB232961BF</t>
  </si>
  <si>
    <t>이형질이음관, D90, 긴형</t>
  </si>
  <si>
    <t>54BDD3312D6759B64243289D830AEB232842EC</t>
  </si>
  <si>
    <t>01010554BDD3312D6759B64243289D830AEB232842EC</t>
  </si>
  <si>
    <t>소켓, D90, 전자융착식</t>
  </si>
  <si>
    <t>54BDD3312D6759B64243289D830AEB232845BF</t>
  </si>
  <si>
    <t>01010554BDD3312D6759B64243289D830AEB232845BF</t>
  </si>
  <si>
    <t>백엘보 (용접) D32</t>
  </si>
  <si>
    <t>54BDD3312D6759B6425C291602B50640B619CD</t>
  </si>
  <si>
    <t>01010554BDD3312D6759B6425C291602B50640B619CD</t>
  </si>
  <si>
    <t>백엘보 (용접) D65</t>
  </si>
  <si>
    <t>54BDD3312D6759B6425C291602BD558A5666BD</t>
  </si>
  <si>
    <t>01010554BDD3312D6759B6425C291602BD558A5666BD</t>
  </si>
  <si>
    <t>백티이 (용접) D65</t>
  </si>
  <si>
    <t>54BDD3312D6759B6425C291602BD558A570067</t>
  </si>
  <si>
    <t>01010554BDD3312D6759B6425C291602BD558A570067</t>
  </si>
  <si>
    <t>호표 2</t>
  </si>
  <si>
    <t>5322634E2A6258C6428F28C075BEA8</t>
  </si>
  <si>
    <t>0101055322634E2A6258C6428F28C075BEA8</t>
  </si>
  <si>
    <t>호표 3</t>
  </si>
  <si>
    <t>5322634E2A6258C6428F28C3C9BC99</t>
  </si>
  <si>
    <t>0101055322634E2A6258C6428F28C3C9BC99</t>
  </si>
  <si>
    <t>호표 19</t>
  </si>
  <si>
    <t>5322635F2D657BBA4FE62F70024CAE</t>
  </si>
  <si>
    <t>0101055322635F2D657BBA4FE62F70024CAE</t>
  </si>
  <si>
    <t>호표 20</t>
  </si>
  <si>
    <t>5322635F2D657BBA4FE62F73D6EA17</t>
  </si>
  <si>
    <t>0101055322635F2D657BBA4FE62F73D6EA17</t>
  </si>
  <si>
    <t>맹플랜지 (10KG) D65</t>
  </si>
  <si>
    <t>54BDD3312D6759B14A2E29EDB647213ED0D865</t>
  </si>
  <si>
    <t>01010554BDD3312D6759B14A2E29EDB647213ED0D865</t>
  </si>
  <si>
    <t>가스매몰형볼밸브(2-PURGE)</t>
  </si>
  <si>
    <t>D90</t>
  </si>
  <si>
    <t>54BDB3022366BEDC4B1724D50E034B0BD7ADBB</t>
  </si>
  <si>
    <t>01010554BDB3022366BEDC4B1724D50E034B0BD7ADBB</t>
  </si>
  <si>
    <t>가스용주강볼밸브</t>
  </si>
  <si>
    <t>54BDB3022366BEDC4B1724D50E034B0BD7A3BC</t>
  </si>
  <si>
    <t>01010554BDB3022366BEDC4B1724D50E034B0BD7A3BC</t>
  </si>
  <si>
    <t>54BDB3022366BEDC4B1724D50E034B0BD7A3BF</t>
  </si>
  <si>
    <t>01010554BDB3022366BEDC4B1724D50E034B0BD7A3BF</t>
  </si>
  <si>
    <t>스페이서</t>
  </si>
  <si>
    <t>INSUL-SPACER, D80</t>
  </si>
  <si>
    <t>54CE53C822602BA84FAA21E93D0DFA86530210</t>
  </si>
  <si>
    <t>01010554CE53C822602BA84FAA21E93D0DFA86530210</t>
  </si>
  <si>
    <t>가스키트</t>
  </si>
  <si>
    <t>브라켓트, D32</t>
  </si>
  <si>
    <t>54CE53C822602BA84FAA21E93D0DFA8650B2B1</t>
  </si>
  <si>
    <t>01010554CE53C822602BA84FAA21E93D0DFA8650B2B1</t>
  </si>
  <si>
    <t>브라켓트, D65</t>
  </si>
  <si>
    <t>54CE53C822602BA84FAA21E93D0DFA8650B2B2</t>
  </si>
  <si>
    <t>01010554CE53C822602BA84FAA21E93D0DFA8650B2B2</t>
  </si>
  <si>
    <t>공급관기밀시험</t>
  </si>
  <si>
    <t>50ø이하</t>
  </si>
  <si>
    <t>구간</t>
  </si>
  <si>
    <t>호표 111</t>
  </si>
  <si>
    <t>5322E3022164FEA74B0B23EDA0D4A4</t>
  </si>
  <si>
    <t>0101055322E3022164FEA74B0B23EDA0D4A4</t>
  </si>
  <si>
    <t>65ø-100ø</t>
  </si>
  <si>
    <t>호표 112</t>
  </si>
  <si>
    <t>5322E3022164FEA74B0B2013F95EDA</t>
  </si>
  <si>
    <t>0101055322E3022164FEA74B0B2013F95EDA</t>
  </si>
  <si>
    <t>에어후레싱</t>
  </si>
  <si>
    <t>호표 113</t>
  </si>
  <si>
    <t>5322E30221612A094C762E8F1B2D31</t>
  </si>
  <si>
    <t>0101055322E30221612A094C762E8F1B2D31</t>
  </si>
  <si>
    <t>65ø-100ø이하</t>
  </si>
  <si>
    <t>호표 114</t>
  </si>
  <si>
    <t>5322E30221612A094C762E8E74A3C7</t>
  </si>
  <si>
    <t>0101055322E30221612A094C762E8E74A3C7</t>
  </si>
  <si>
    <t>0101055322E30221612A094C762CDDC49C06</t>
  </si>
  <si>
    <t>X - RAY TEST</t>
  </si>
  <si>
    <t>SHEET</t>
  </si>
  <si>
    <t>호표 115</t>
  </si>
  <si>
    <t>5322E30221612A094C762CDB170866</t>
  </si>
  <si>
    <t>0101055322E30221612A094C762CDB170866</t>
  </si>
  <si>
    <t>LOCATING WIRE설치</t>
  </si>
  <si>
    <t>호표 116</t>
  </si>
  <si>
    <t>5322E30221612A094C762CD969AC5D</t>
  </si>
  <si>
    <t>0101055322E30221612A094C762CD969AC5D</t>
  </si>
  <si>
    <t>라인마크설치</t>
  </si>
  <si>
    <t>호표 117</t>
  </si>
  <si>
    <t>5322E30221612A094C762CD843AA8C</t>
  </si>
  <si>
    <t>0101055322E30221612A094C762CD843AA8C</t>
  </si>
  <si>
    <t>PEM 접합(가스용)</t>
  </si>
  <si>
    <t>호표 119</t>
  </si>
  <si>
    <t>5322E30221612A094C762A2E8783D3</t>
  </si>
  <si>
    <t>0101055322E30221612A094C762A2E8783D3</t>
  </si>
  <si>
    <t>가스 분기공</t>
  </si>
  <si>
    <t>호표 120</t>
  </si>
  <si>
    <t>5322E30221612A094C762B35F47422</t>
  </si>
  <si>
    <t>0101055322E30221612A094C762B35F47422</t>
  </si>
  <si>
    <t>01010554CE53C822602BA84FAA21E93D0DFA86515F46</t>
  </si>
  <si>
    <t>맨홀(흄관)</t>
  </si>
  <si>
    <t>조</t>
  </si>
  <si>
    <t>54CE43232A687F2F4CAD2FB177AB9C60F686BE</t>
  </si>
  <si>
    <t>01010554CE43232A687F2F4CAD2FB177AB9C60F686BE</t>
  </si>
  <si>
    <t>맨홀뚜껑(철개)</t>
  </si>
  <si>
    <t>COVER(맨홀) 중형 가스설비용</t>
  </si>
  <si>
    <t>54CE43232A687F2F4CAD2FB21E14C33BCF55D5</t>
  </si>
  <si>
    <t>01010554CE43232A687F2F4CAD2FB21E14C33BCF55D5</t>
  </si>
  <si>
    <t>01010554CE53C822602BA64CF626CBDF9021358129F4</t>
  </si>
  <si>
    <t>01010554CE53C822602BA64CF626CBDF9021358128D4</t>
  </si>
  <si>
    <t>앵커볼트</t>
  </si>
  <si>
    <t>M19×L150</t>
  </si>
  <si>
    <t>54CE53C822602BA64CE528AAB97CCE68B50F7E</t>
  </si>
  <si>
    <t>01010554CE53C822602BA64CE528AAB97CCE68B50F7E</t>
  </si>
  <si>
    <t>호표 49</t>
  </si>
  <si>
    <t>5322E3072966F7134F9020DBF7401E</t>
  </si>
  <si>
    <t>0101055322E3072966F7134F9020DBF7401E</t>
  </si>
  <si>
    <t>0101055322E3072966F7134F9020D82323DB</t>
  </si>
  <si>
    <t>녹막이페인트칠 인건비(1회)</t>
  </si>
  <si>
    <t>D50mm 이하 배관용</t>
  </si>
  <si>
    <t>호표 54</t>
  </si>
  <si>
    <t>5322E307296FD45D43BB2311D69CB2</t>
  </si>
  <si>
    <t>0101055322E307296FD45D43BB2311D69CB2</t>
  </si>
  <si>
    <t>호표 55</t>
  </si>
  <si>
    <t>5322E307296FD45D43BB2311D69F06</t>
  </si>
  <si>
    <t>0101055322E307296FD45D43BB2311D69F06</t>
  </si>
  <si>
    <t>호표 56</t>
  </si>
  <si>
    <t>5322E307296FD45D43BB2311D698D7</t>
  </si>
  <si>
    <t>0101055322E307296FD45D43BB2311D698D7</t>
  </si>
  <si>
    <t>0101055322E307296FD45D43BB2311D69BAB</t>
  </si>
  <si>
    <t>조합페인트칠(배관용)</t>
  </si>
  <si>
    <t>호표 53</t>
  </si>
  <si>
    <t>5322E3072964CA3E4624285A3D5006</t>
  </si>
  <si>
    <t>0101055322E3072964CA3E4624285A3D5006</t>
  </si>
  <si>
    <t>조합페인트칠 인건비(2회)</t>
  </si>
  <si>
    <t>호표 58</t>
  </si>
  <si>
    <t>5322E307296FD45D43BB2311D6947C</t>
  </si>
  <si>
    <t>0101055322E307296FD45D43BB2311D6947C</t>
  </si>
  <si>
    <t>호표 59</t>
  </si>
  <si>
    <t>5322E307296FD45D43BB2311D7A44A</t>
  </si>
  <si>
    <t>0101055322E307296FD45D43BB2311D7A44A</t>
  </si>
  <si>
    <t>0101055337B35F246F815F42B325583229D655534BA5</t>
  </si>
  <si>
    <t>0101055337B35F246F815F42B325583229D6555348DA</t>
  </si>
  <si>
    <t>01010552FE033C2A6E631F407929E621BF002</t>
  </si>
  <si>
    <t>010106  철거공사</t>
  </si>
  <si>
    <t>010106</t>
  </si>
  <si>
    <t>0101065337B35F246F815F42B325583229D655534BA5</t>
  </si>
  <si>
    <t>0101065337B35F246F815F42B325583229D6555348DA</t>
  </si>
  <si>
    <t>0101065337B35F246F815F42B325583229D655534F01</t>
  </si>
  <si>
    <t>01010652FE033C2A6E631F407929E621BC001</t>
  </si>
  <si>
    <t>철강설</t>
  </si>
  <si>
    <t>철강설, 고철, 작업설부산물</t>
  </si>
  <si>
    <t>Kg</t>
  </si>
  <si>
    <t>54E903D028660E5147BA2463FAEA1F00CF5792</t>
  </si>
  <si>
    <t>01010654E903D028660E5147BA2463FAEA1F00CF5792</t>
  </si>
  <si>
    <t>010107  동파방지열선설치공사</t>
  </si>
  <si>
    <t>010107</t>
  </si>
  <si>
    <t>1. 메탈히터</t>
  </si>
  <si>
    <t>532293FC296895BA43462252884959027AA41C</t>
  </si>
  <si>
    <t>010107532293FC296895BA43462252884959027AA41C</t>
  </si>
  <si>
    <t>GSM-AT-60</t>
  </si>
  <si>
    <t>부착형 50W</t>
  </si>
  <si>
    <t>532293FC296895BA43462252884959027AA41D</t>
  </si>
  <si>
    <t>010107532293FC296895BA43462252884959027AA41D</t>
  </si>
  <si>
    <t>GSM-AT-100</t>
  </si>
  <si>
    <t>부착형 100W</t>
  </si>
  <si>
    <t>532293FC296895BA43462252884959027AA41E</t>
  </si>
  <si>
    <t>010107532293FC296895BA43462252884959027AA41E</t>
  </si>
  <si>
    <t>V-BOX 1</t>
  </si>
  <si>
    <t>히터동작 및 전원공급 확인용</t>
  </si>
  <si>
    <t>532293FC296895BA43462252884959027AA41F</t>
  </si>
  <si>
    <t>010107532293FC296895BA43462252884959027AA41F</t>
  </si>
  <si>
    <t>V-BOX 밴드</t>
  </si>
  <si>
    <t>V-BOX 고정용</t>
  </si>
  <si>
    <t>532293FC296895BA43462252884959027AA418</t>
  </si>
  <si>
    <t>010107532293FC296895BA43462252884959027AA418</t>
  </si>
  <si>
    <t>방열접착제</t>
  </si>
  <si>
    <t>300ml</t>
  </si>
  <si>
    <t>통</t>
  </si>
  <si>
    <t>532293FC296895BA43462252884959027AA419</t>
  </si>
  <si>
    <t>010107532293FC296895BA43462252884959027AA419</t>
  </si>
  <si>
    <t>SUS밴드</t>
  </si>
  <si>
    <t>200mm</t>
  </si>
  <si>
    <t>532293FC296895BA43462252884959027AA41A</t>
  </si>
  <si>
    <t>010107532293FC296895BA43462252884959027AA41A</t>
  </si>
  <si>
    <t>히터마감재</t>
  </si>
  <si>
    <t>고무발포보온재</t>
  </si>
  <si>
    <t>532293FC296895BA43462252884959027AA41B</t>
  </si>
  <si>
    <t>010107532293FC296895BA43462252884959027AA41B</t>
  </si>
  <si>
    <t>메탈히터 단자박스</t>
  </si>
  <si>
    <t>GSM-TB- 3 or 4</t>
  </si>
  <si>
    <t>532293FC296895BA43462252884959027AA414</t>
  </si>
  <si>
    <t>010107532293FC296895BA43462252884959027AA414</t>
  </si>
  <si>
    <t>2. 2차 전기공사</t>
  </si>
  <si>
    <t>532293FC296895BA43462252884959027AA415</t>
  </si>
  <si>
    <t>010107532293FC296895BA43462252884959027AA415</t>
  </si>
  <si>
    <t>컨트롤러 S301</t>
  </si>
  <si>
    <t>단상 220V ELCB 30A 1회로 (통신형, 벽부형)</t>
  </si>
  <si>
    <t>532293FC296895BA43462252884959027AA523</t>
  </si>
  <si>
    <t>010107532293FC296895BA43462252884959027AA523</t>
  </si>
  <si>
    <t>온도센서</t>
  </si>
  <si>
    <t>GSM-TSP-10 (PT100)</t>
  </si>
  <si>
    <t>532293FC296895BA43462252884959027AA522</t>
  </si>
  <si>
    <t>010107532293FC296895BA43462252884959027AA522</t>
  </si>
  <si>
    <t>보상도선</t>
  </si>
  <si>
    <t>18AWG</t>
  </si>
  <si>
    <t>532293FC296895BA43462252884959027AA521</t>
  </si>
  <si>
    <t>010107532293FC296895BA43462252884959027AA521</t>
  </si>
  <si>
    <t>강제전선관</t>
  </si>
  <si>
    <t>36mm</t>
  </si>
  <si>
    <t>532293FC296895BA43462252884959027AA520</t>
  </si>
  <si>
    <t>010107532293FC296895BA43462252884959027AA520</t>
  </si>
  <si>
    <t>FCV</t>
  </si>
  <si>
    <t>3C 2.5SQ</t>
  </si>
  <si>
    <t>532293FC296895BA43462252884959027AA527</t>
  </si>
  <si>
    <t>010107532293FC296895BA43462252884959027AA527</t>
  </si>
  <si>
    <t>ACF-90</t>
  </si>
  <si>
    <t>3C 4.0SQ</t>
  </si>
  <si>
    <t>532293FC296895BA43462252884959027AA526</t>
  </si>
  <si>
    <t>010107532293FC296895BA43462252884959027AA526</t>
  </si>
  <si>
    <t>전선관부속품</t>
  </si>
  <si>
    <t>전선관의 15%</t>
  </si>
  <si>
    <t>532293FC296895BA43462252884959027AA525</t>
  </si>
  <si>
    <t>010107532293FC296895BA43462252884959027AA525</t>
  </si>
  <si>
    <t>전선및 관부속의 3%</t>
  </si>
  <si>
    <t>532293FC296895BA43462252884959027AA524</t>
  </si>
  <si>
    <t>010107532293FC296895BA43462252884959027AA524</t>
  </si>
  <si>
    <t>3. 노무비</t>
  </si>
  <si>
    <t>532293FC296895BA43462252884959027AA52B</t>
  </si>
  <si>
    <t>010107532293FC296895BA43462252884959027AA52B</t>
  </si>
  <si>
    <t>내선전공</t>
  </si>
  <si>
    <t>5337B35F246F815F42B325583229D655534C4B</t>
  </si>
  <si>
    <t>0101075337B35F246F815F42B325583229D655534C4B</t>
  </si>
  <si>
    <t>저압케이블전공</t>
  </si>
  <si>
    <t>5337B35F246F815F42B325583229D655534C46</t>
  </si>
  <si>
    <t>0101075337B35F246F815F42B325583229D655534C46</t>
  </si>
  <si>
    <t>0101075337B35F246F815F42B325583229D655534BA5</t>
  </si>
  <si>
    <t>01010752FE033C2A6E631F407929E621BC001</t>
  </si>
  <si>
    <t>0102  관급자관급공사</t>
  </si>
  <si>
    <t>0102</t>
  </si>
  <si>
    <t>010201  냉난방기설치공사</t>
  </si>
  <si>
    <t>010201</t>
  </si>
  <si>
    <t>GHP 실외기</t>
  </si>
  <si>
    <t>127.00/143.00KW</t>
  </si>
  <si>
    <t>532293FC296895BA43462252884959027AA148</t>
  </si>
  <si>
    <t>010201532293FC296895BA43462252884959027AA148</t>
  </si>
  <si>
    <t>EHP 열펌프(실외기)</t>
  </si>
  <si>
    <t>냉방114.0/난방126.0kW</t>
  </si>
  <si>
    <t>532293FC296895BA43462252884959027AA26E</t>
  </si>
  <si>
    <t>010201532293FC296895BA43462252884959027AA26E</t>
  </si>
  <si>
    <t>히트펌프용실내기(4WAY)</t>
  </si>
  <si>
    <t>냉방6.0/난방6.8kW, 4방향천장형</t>
  </si>
  <si>
    <t>532293FC296895BA43462252884959027AA26F</t>
  </si>
  <si>
    <t>010201532293FC296895BA43462252884959027AA26F</t>
  </si>
  <si>
    <t>냉방8.3/난방9.3kW, 4방향천장형</t>
  </si>
  <si>
    <t>532293FC296895BA43462252884959027AA26C</t>
  </si>
  <si>
    <t>010201532293FC296895BA43462252884959027AA26C</t>
  </si>
  <si>
    <t>냉방10.0/난방11.0kW, 4방향천장형</t>
  </si>
  <si>
    <t>532293FC296895BA43462252884959027AA26D</t>
  </si>
  <si>
    <t>010201532293FC296895BA43462252884959027AA26D</t>
  </si>
  <si>
    <t>냉방11.0/난방12.8kW, 4방향천장형</t>
  </si>
  <si>
    <t>532293FC296895BA43462252884959027AA26A</t>
  </si>
  <si>
    <t>010201532293FC296895BA43462252884959027AA26A</t>
  </si>
  <si>
    <t>냉방14.5/난방16.3kW, 4방향천장형</t>
  </si>
  <si>
    <t>532293FC296895BA43462252884959027AA26B</t>
  </si>
  <si>
    <t>010201532293FC296895BA43462252884959027AA26B</t>
  </si>
  <si>
    <t>벽걸이(냉방)</t>
  </si>
  <si>
    <t>3.6kW, 벽걸이형</t>
  </si>
  <si>
    <t>532293FC296895BA43462252884959027AA268</t>
  </si>
  <si>
    <t>010201532293FC296895BA43462252884959027AA268</t>
  </si>
  <si>
    <t>Y분기관</t>
  </si>
  <si>
    <t>냉난방기용Y분기관설치</t>
  </si>
  <si>
    <t>개</t>
  </si>
  <si>
    <t>532293FC296895BA43462252884959027AA269</t>
  </si>
  <si>
    <t>010201532293FC296895BA43462252884959027AA269</t>
  </si>
  <si>
    <t>냉난방기용Y분기관(대)설치</t>
  </si>
  <si>
    <t>532293FC296895BA43462252884959027AA266</t>
  </si>
  <si>
    <t>010201532293FC296895BA43462252884959027AA266</t>
  </si>
  <si>
    <t>T분기관</t>
  </si>
  <si>
    <t>냉난방기용T분기관설치</t>
  </si>
  <si>
    <t>532293FC296895BA43462252884959027AA267</t>
  </si>
  <si>
    <t>010201532293FC296895BA43462252884959027AA267</t>
  </si>
  <si>
    <t>유선 리모컨</t>
  </si>
  <si>
    <t>룸컨트롤러세트</t>
  </si>
  <si>
    <t>532293FC296895BA43462252884959027AA375</t>
  </si>
  <si>
    <t>010201532293FC296895BA43462252884959027AA375</t>
  </si>
  <si>
    <t>히트펌프용실내기</t>
  </si>
  <si>
    <t>전력분배중계기</t>
  </si>
  <si>
    <t>532293FC296895BA43462252884959027AA374</t>
  </si>
  <si>
    <t>010201532293FC296895BA43462252884959027AA374</t>
  </si>
  <si>
    <t>DMS</t>
  </si>
  <si>
    <t>DMS제어장치</t>
  </si>
  <si>
    <t>532293FC296895BA43462252884959027AA377</t>
  </si>
  <si>
    <t>010201532293FC296895BA43462252884959027AA377</t>
  </si>
  <si>
    <t>방진가대</t>
  </si>
  <si>
    <t>가스엔진히트펌프 45/56/71kW공용</t>
  </si>
  <si>
    <t>532293FC296895BA43462252884959027AA376</t>
  </si>
  <si>
    <t>010201532293FC296895BA43462252884959027AA376</t>
  </si>
  <si>
    <t>(부품)받침대, 평균990×830×130mm</t>
  </si>
  <si>
    <t>532293FC296895BA43462252884959027AA371</t>
  </si>
  <si>
    <t>010201532293FC296895BA43462252884959027AA371</t>
  </si>
  <si>
    <t>가변형히트펌프냉난방기설치</t>
  </si>
  <si>
    <t>기본(냉매배관제외)</t>
  </si>
  <si>
    <t>532293FC296895BA43462252884959027AA370</t>
  </si>
  <si>
    <t>010201532293FC296895BA43462252884959027AA370</t>
  </si>
  <si>
    <t>냉매관및설치</t>
  </si>
  <si>
    <t>평균Φ12.7mm, 커버없음, 1m당</t>
  </si>
  <si>
    <t>532293FC296895BA43462252884959027AA373</t>
  </si>
  <si>
    <t>010201532293FC296895BA43462252884959027AA373</t>
  </si>
  <si>
    <t>평균Φ15.88mm,커버없음, 1m당</t>
  </si>
  <si>
    <t>532293FC296895BA43462252884959027AA372</t>
  </si>
  <si>
    <t>010201532293FC296895BA43462252884959027AA372</t>
  </si>
  <si>
    <t>평균Φ20mm, 커버없음, 1m당</t>
  </si>
  <si>
    <t>532293FC296895BA43462252884959027AA37D</t>
  </si>
  <si>
    <t>010201532293FC296895BA43462252884959027AA37D</t>
  </si>
  <si>
    <t>냉난방기용냉매관설치</t>
  </si>
  <si>
    <t>평균Φ28.58,mm 커버없음, 1m</t>
  </si>
  <si>
    <t>532293FC296895BA43462252884959027AA37C</t>
  </si>
  <si>
    <t>010201532293FC296895BA43462252884959027AA37C</t>
  </si>
  <si>
    <t>평균Φ38.1mm, 커버없음, 1m</t>
  </si>
  <si>
    <t>532293FC296895BA43462252884959027AA0A1</t>
  </si>
  <si>
    <t>010201532293FC296895BA43462252884959027AA0A1</t>
  </si>
  <si>
    <t>냉난방기용PVC드레인관설치</t>
  </si>
  <si>
    <t>Φ32mm</t>
  </si>
  <si>
    <t>532293FC296895BA43462252884959027AA0A0</t>
  </si>
  <si>
    <t>010201532293FC296895BA43462252884959027AA0A0</t>
  </si>
  <si>
    <t>통신용케이블 및 CD관설치</t>
  </si>
  <si>
    <t>실내기실외기간 통신용케이블및CD관설치</t>
  </si>
  <si>
    <t>532293FC296895BA43462252884959027AA0A3</t>
  </si>
  <si>
    <t>010201532293FC296895BA43462252884959027AA0A3</t>
  </si>
  <si>
    <t>리모컨용 전선</t>
  </si>
  <si>
    <t>룸컨트롤러세트용전선및전선관설치,커버없음</t>
  </si>
  <si>
    <t>532293FC296895BA43462252884959027AA0A2</t>
  </si>
  <si>
    <t>010201532293FC296895BA43462252884959027AA0A2</t>
  </si>
  <si>
    <t>중앙제어용 전선</t>
  </si>
  <si>
    <t>중앙컨트롤러세트용전선및전선관설치,커버없음</t>
  </si>
  <si>
    <t>532293FC296895BA43462252884959027AA0A5</t>
  </si>
  <si>
    <t>010201532293FC296895BA43462252884959027AA0A5</t>
  </si>
  <si>
    <t>함석커버</t>
  </si>
  <si>
    <t>냉난방기용함석냉매배관커버설치</t>
  </si>
  <si>
    <t>㎡</t>
  </si>
  <si>
    <t>532293FC296895BA43462252884959027AA0A4</t>
  </si>
  <si>
    <t>010201532293FC296895BA43462252884959027AA0A4</t>
  </si>
  <si>
    <t>아연도 트레이</t>
  </si>
  <si>
    <t>실외기노출배관커버트레이설치</t>
  </si>
  <si>
    <t>532293FC296895BA43462252884959027AA0A7</t>
  </si>
  <si>
    <t>010201532293FC296895BA43462252884959027AA0A7</t>
  </si>
  <si>
    <t>크레인</t>
  </si>
  <si>
    <t>공기조절장치설치용크레인, 50톤</t>
  </si>
  <si>
    <t>532293FC296895BA43462252884959027AA0A6</t>
  </si>
  <si>
    <t>010201532293FC296895BA43462252884959027AA0A6</t>
  </si>
  <si>
    <t>조달수수료</t>
  </si>
  <si>
    <t>0.54%</t>
  </si>
  <si>
    <t>525EE344276CEF494E272E394609CA9B8AA91A</t>
  </si>
  <si>
    <t>010201525EE344276CEF494E272E394609CA9B8AA91A</t>
  </si>
  <si>
    <t>010202  전열교환기설치공사</t>
  </si>
  <si>
    <t>010202</t>
  </si>
  <si>
    <t xml:space="preserve"> 1. 공기순환기</t>
  </si>
  <si>
    <t>532293FC296895BA43462252884959027AAE1F</t>
  </si>
  <si>
    <t>010202532293FC296895BA43462252884959027AAE1F</t>
  </si>
  <si>
    <t>전열교환기</t>
  </si>
  <si>
    <t>공기순환기, 250㎥/h, 덕트형/폐열회수형</t>
  </si>
  <si>
    <t>532293FC296895BA43462252884959027AAE1E</t>
  </si>
  <si>
    <t>010202532293FC296895BA43462252884959027AAE1E</t>
  </si>
  <si>
    <t>공기순환기, 500㎥/h, 덕트형/폐열회수형</t>
  </si>
  <si>
    <t>532293FC296895BA43462252884959027AAE1D</t>
  </si>
  <si>
    <t>010202532293FC296895BA43462252884959027AAE1D</t>
  </si>
  <si>
    <t>공기순환기, 1000㎥/h, 덕트형/폐열회수형</t>
  </si>
  <si>
    <t>532293FC296895BA43462252884959027AAE1C</t>
  </si>
  <si>
    <t>010202532293FC296895BA43462252884959027AAE1C</t>
  </si>
  <si>
    <t xml:space="preserve"> 2.냉방배관공사</t>
  </si>
  <si>
    <t>532293FC296895BA43462252884959027AAE1B</t>
  </si>
  <si>
    <t>010202532293FC296895BA43462252884959027AAE1B</t>
  </si>
  <si>
    <t>스파이럴</t>
  </si>
  <si>
    <t xml:space="preserve"> 평균Φ200mm</t>
  </si>
  <si>
    <t>532293FC296895BA43462252884959027AAE1A</t>
  </si>
  <si>
    <t>010202532293FC296895BA43462252884959027AAE1A</t>
  </si>
  <si>
    <t>플렉시블</t>
  </si>
  <si>
    <t>532293FC296895BA43462252884959027AAE19</t>
  </si>
  <si>
    <t>010202532293FC296895BA43462252884959027AAE19</t>
  </si>
  <si>
    <t>덕트보온</t>
  </si>
  <si>
    <t>532293FC296895BA43462252884959027AAE18</t>
  </si>
  <si>
    <t>010202532293FC296895BA43462252884959027AAE18</t>
  </si>
  <si>
    <t>디퓨져</t>
  </si>
  <si>
    <t>532293FC296895BA43462252884959027AAE17</t>
  </si>
  <si>
    <t>010202532293FC296895BA43462252884959027AAE17</t>
  </si>
  <si>
    <t>엘보</t>
  </si>
  <si>
    <t xml:space="preserve"> φ 200mm</t>
  </si>
  <si>
    <t>532293FC296895BA43462252884959027AAE16</t>
  </si>
  <si>
    <t>010202532293FC296895BA43462252884959027AAE16</t>
  </si>
  <si>
    <t>분기관</t>
  </si>
  <si>
    <t>532293FC296895BA43462252884959027AAF26</t>
  </si>
  <si>
    <t>010202532293FC296895BA43462252884959027AAF26</t>
  </si>
  <si>
    <t>룸컨트롤러</t>
  </si>
  <si>
    <t>532293FC296895BA43462252884959027AAF27</t>
  </si>
  <si>
    <t>010202532293FC296895BA43462252884959027AAF27</t>
  </si>
  <si>
    <t>룸컨트롤러 전선</t>
  </si>
  <si>
    <t>532293FC296895BA43462252884959027AAF24</t>
  </si>
  <si>
    <t>010202532293FC296895BA43462252884959027AAF24</t>
  </si>
  <si>
    <t>덕트설치비</t>
  </si>
  <si>
    <t>532293FC296895BA43462252884959027AAF25</t>
  </si>
  <si>
    <t>010202532293FC296895BA43462252884959027AAF25</t>
  </si>
  <si>
    <t>525EE344276CEF494E272E394609CA9B8AA919</t>
  </si>
  <si>
    <t>010202525EE344276CEF494E272E394609CA9B8AA919</t>
  </si>
  <si>
    <t>일 위 대 가 목 록</t>
  </si>
  <si>
    <t>코  드</t>
  </si>
  <si>
    <t>재 료 비</t>
  </si>
  <si>
    <t>노 무 비</t>
  </si>
  <si>
    <t>경    비</t>
  </si>
  <si>
    <t>합    계</t>
  </si>
  <si>
    <t>번  호</t>
  </si>
  <si>
    <t>비      고</t>
  </si>
  <si>
    <t>노임계수</t>
  </si>
  <si>
    <t>할증</t>
  </si>
  <si>
    <t>품셈개요</t>
  </si>
  <si>
    <t>장비일위</t>
  </si>
  <si>
    <t>일위대가</t>
  </si>
  <si>
    <t>자재</t>
  </si>
  <si>
    <t>할증적용</t>
  </si>
  <si>
    <t>할증저장</t>
  </si>
  <si>
    <t>할증율</t>
  </si>
  <si>
    <t>HAL1</t>
  </si>
  <si>
    <t>HAL2</t>
  </si>
  <si>
    <t>HAL3</t>
  </si>
  <si>
    <t>일위대가+자재</t>
  </si>
  <si>
    <t>용접기(교류)  200Amp  HR     ( 호표 1 )</t>
  </si>
  <si>
    <t>54FB83812C6393CA4DFF2E9B943611F2E349DDB7</t>
  </si>
  <si>
    <t>용접기(교류)</t>
  </si>
  <si>
    <t>200Amp</t>
  </si>
  <si>
    <t>HR</t>
  </si>
  <si>
    <t>호표 1</t>
  </si>
  <si>
    <t>A</t>
  </si>
  <si>
    <t>용접기손료</t>
  </si>
  <si>
    <t>천원</t>
  </si>
  <si>
    <t>54FB83812C6393CA4DFF2E9B943611F2E349DD</t>
  </si>
  <si>
    <t>54FB83812C6393CA4DFF2E9B943611F2E349DDB754FB83812C6393CA4DFF2E9B943611F2E349DD</t>
  </si>
  <si>
    <t xml:space="preserve"> [ 합          계 ]</t>
  </si>
  <si>
    <t>강관용접  D32  개소     ( 호표 2 )</t>
  </si>
  <si>
    <t>연강용 피복아크 용접봉</t>
  </si>
  <si>
    <t>D3.2mm, CS-200</t>
  </si>
  <si>
    <t>KG</t>
  </si>
  <si>
    <t>54D883DA296D9DDE43692C12924C0542F6CEAB</t>
  </si>
  <si>
    <t>5322634E2A6258C6428F28C075BEA854D883DA296D9DDE43692C12924C0542F6CEAB</t>
  </si>
  <si>
    <t>공통자재</t>
  </si>
  <si>
    <t>전력</t>
  </si>
  <si>
    <t>㎾h</t>
  </si>
  <si>
    <t>53AAA32E216670624D4121F48FDD736C559F92</t>
  </si>
  <si>
    <t>5322634E2A6258C6428F28C075BEA853AAA32E216670624D4121F48FDD736C559F92</t>
  </si>
  <si>
    <t>용접공</t>
  </si>
  <si>
    <t>대한건설협회</t>
  </si>
  <si>
    <t>5337B35F246F815F42B325583229D655534A83</t>
  </si>
  <si>
    <t>5322634E2A6258C6428F28C075BEA85337B35F246F815F42B325583229D655534A83</t>
  </si>
  <si>
    <t>인력품의 3%</t>
  </si>
  <si>
    <t>5322634E2A6258C6428F28C075BEA852FE033C2A6E631F407929E621BC001</t>
  </si>
  <si>
    <t>강관용접  D65  개소     ( 호표 3 )</t>
  </si>
  <si>
    <t>D4.0mm, CS-200</t>
  </si>
  <si>
    <t>54D883DA296D9DDE43692C12924C0542F6CEA4</t>
  </si>
  <si>
    <t>5322634E2A6258C6428F28C3C9BC9954D883DA296D9DDE43692C12924C0542F6CEA4</t>
  </si>
  <si>
    <t>5322634E2A6258C6428F28C3C9BC9953AAA32E216670624D4121F48FDD736C559F92</t>
  </si>
  <si>
    <t>5322634E2A6258C6428F28C3C9BC995337B35F246F815F42B325583229D655534A83</t>
  </si>
  <si>
    <t>5322634E2A6258C6428F28C3C9BC9952FE033C2A6E631F407929E621BC001</t>
  </si>
  <si>
    <t>강관용접  D80  개소     ( 호표 4 )</t>
  </si>
  <si>
    <t>5322634E2A6258C6428F28CC2647B254D883DA296D9DDE43692C12924C0542F6CEA4</t>
  </si>
  <si>
    <t>5322634E2A6258C6428F28CC2647B253AAA32E216670624D4121F48FDD736C559F92</t>
  </si>
  <si>
    <t>5322634E2A6258C6428F28CC2647B25337B35F246F815F42B325583229D655534A83</t>
  </si>
  <si>
    <t>5322634E2A6258C6428F28CC2647B252FE033C2A6E631F407929E621BC001</t>
  </si>
  <si>
    <t>강관절단  D25  개소     ( 호표 5 )</t>
  </si>
  <si>
    <t>5322634E2A6258C642E021D2DD4E1C</t>
  </si>
  <si>
    <t>강관절단</t>
  </si>
  <si>
    <t>호표 5</t>
  </si>
  <si>
    <t>산소 가스</t>
  </si>
  <si>
    <t>기체,공업용 99.9%</t>
  </si>
  <si>
    <t>ℓ</t>
  </si>
  <si>
    <t>54E933A4266A90DA4EF12550DE912530CF03B2</t>
  </si>
  <si>
    <t>5322634E2A6258C642E021D2DD4E1C54E933A4266A90DA4EF12550DE912530CF03B2</t>
  </si>
  <si>
    <t>액화석유가스</t>
  </si>
  <si>
    <t>액화석유가스, 건설용LPG</t>
  </si>
  <si>
    <t>54E9434A2360CD21410A2DB9D3A63BDF55BE5A</t>
  </si>
  <si>
    <t>5322634E2A6258C642E021D2DD4E1C54E9434A2360CD21410A2DB9D3A63BDF55BE5A</t>
  </si>
  <si>
    <t>강관절단  D32  개소     ( 호표 6 )</t>
  </si>
  <si>
    <t>5322634E2A6258C642E021D5921B74</t>
  </si>
  <si>
    <t>호표 6</t>
  </si>
  <si>
    <t>5322634E2A6258C642E021D5921B7454E933A4266A90DA4EF12550DE912530CF03B2</t>
  </si>
  <si>
    <t>5322634E2A6258C642E021D5921B7454E9434A2360CD21410A2DB9D3A63BDF55BE5A</t>
  </si>
  <si>
    <t>강관절단  D40  개소     ( 호표 7 )</t>
  </si>
  <si>
    <t>5322634E2A6258C642E021D48B2A44</t>
  </si>
  <si>
    <t>D40</t>
  </si>
  <si>
    <t>호표 7</t>
  </si>
  <si>
    <t>5322634E2A6258C642E021D48B2A4454E933A4266A90DA4EF12550DE912530CF03B2</t>
  </si>
  <si>
    <t>5322634E2A6258C642E021D48B2A4454E9434A2360CD21410A2DB9D3A63BDF55BE5A</t>
  </si>
  <si>
    <t>강관절단  D50  개소     ( 호표 8 )</t>
  </si>
  <si>
    <t>5322634E2A6258C642E021D75F88FD</t>
  </si>
  <si>
    <t>호표 8</t>
  </si>
  <si>
    <t>5322634E2A6258C642E021D75F88FD54E933A4266A90DA4EF12550DE912530CF03B2</t>
  </si>
  <si>
    <t>5322634E2A6258C642E021D75F88FD54E9434A2360CD21410A2DB9D3A63BDF55BE5A</t>
  </si>
  <si>
    <t>강관용접  D100  개소     ( 호표 9 )</t>
  </si>
  <si>
    <t>5322634D296B671542752122757F5C54D883DA296D9DDE43692C12924C0542F6CEA4</t>
  </si>
  <si>
    <t>5322634D296B671542752122757F5C53AAA32E216670624D4121F48FDD736C559F92</t>
  </si>
  <si>
    <t>5322634D296B671542752122757F5C5337B35F246F815F42B325583229D655534A83</t>
  </si>
  <si>
    <t>5322634D296B671542752122757F5C52FE033C2A6E631F407929E621BC001</t>
  </si>
  <si>
    <t>강관절단  D100  개소     ( 호표 10 )</t>
  </si>
  <si>
    <t>5322634D296B6715421C299C7F5340</t>
  </si>
  <si>
    <t>호표 10</t>
  </si>
  <si>
    <t>5322634D296B6715421C299C7F534054E933A4266A90DA4EF12550DE912530CF03B2</t>
  </si>
  <si>
    <t>5322634D296B6715421C299C7F534054E9434A2360CD21410A2DB9D3A63BDF55BE5A</t>
  </si>
  <si>
    <t>강관절단  D125  개소     ( 호표 11 )</t>
  </si>
  <si>
    <t>5322634D296B6715421C299F342140</t>
  </si>
  <si>
    <t>호표 11</t>
  </si>
  <si>
    <t>5322634D296B6715421C299F34214054E933A4266A90DA4EF12550DE912530CF03B2</t>
  </si>
  <si>
    <t>5322634D296B6715421C299F34214054E9434A2360CD21410A2DB9D3A63BDF55BE5A</t>
  </si>
  <si>
    <t>강관절단  D150  개소     ( 호표 12 )</t>
  </si>
  <si>
    <t>5322634D296B6715421C299E2DCFC0</t>
  </si>
  <si>
    <t>호표 12</t>
  </si>
  <si>
    <t>5322634D296B6715421C299E2DCFC054E933A4266A90DA4EF12550DE912530CF03B2</t>
  </si>
  <si>
    <t>5322634D296B6715421C299E2DCFC054E9434A2360CD21410A2DB9D3A63BDF55BE5A</t>
  </si>
  <si>
    <t>강관절단  D200  개소     ( 호표 13 )</t>
  </si>
  <si>
    <t>5322634D296B6715421C2999ABF5E7</t>
  </si>
  <si>
    <t>호표 13</t>
  </si>
  <si>
    <t>5322634D296B6715421C2999ABF5E754E933A4266A90DA4EF12550DE912530CF03B2</t>
  </si>
  <si>
    <t>5322634D296B6715421C2999ABF5E754E9434A2360CD21410A2DB9D3A63BDF55BE5A</t>
  </si>
  <si>
    <t>강관절단  D250  개소     ( 호표 14 )</t>
  </si>
  <si>
    <t>5322634D296B6715421C299884EB1D</t>
  </si>
  <si>
    <t>호표 14</t>
  </si>
  <si>
    <t>5322634D296B6715421C299884EB1D54E933A4266A90DA4EF12550DE912530CF03B2</t>
  </si>
  <si>
    <t>5322634D296B6715421C299884EB1D54E9434A2360CD21410A2DB9D3A63BDF55BE5A</t>
  </si>
  <si>
    <t>강관절단  D300  개소     ( 호표 15 )</t>
  </si>
  <si>
    <t>5322634D296B6715421C299B5950E9</t>
  </si>
  <si>
    <t>호표 15</t>
  </si>
  <si>
    <t>5322634D296B6715421C299B5950E954E933A4266A90DA4EF12550DE912530CF03B2</t>
  </si>
  <si>
    <t>5322634D296B6715421C299B5950E954E9434A2360CD21410A2DB9D3A63BDF55BE5A</t>
  </si>
  <si>
    <t>스텐관용접(아르곤용접)  D20  개소     ( 호표 16 )</t>
  </si>
  <si>
    <t>스테인리스강용 피복아크 용접봉</t>
  </si>
  <si>
    <t>D3.2mm, AWSE308</t>
  </si>
  <si>
    <t>54D883DA296D9DDE43692C12924C0542F52CE3</t>
  </si>
  <si>
    <t>5322634A2C678875428C2C54A50F9854D883DA296D9DDE43692C12924C0542F52CE3</t>
  </si>
  <si>
    <t>아르곤 가스</t>
  </si>
  <si>
    <t>건설용알곤가스</t>
  </si>
  <si>
    <t>54E933A4266A93A741FC2772F47F81D9F2B512</t>
  </si>
  <si>
    <t>5322634A2C678875428C2C54A50F9854E933A4266A93A741FC2772F47F81D9F2B512</t>
  </si>
  <si>
    <t>5322634A2C678875428C2C54A50F985337B35F246F815F42B325583229D655534A83</t>
  </si>
  <si>
    <t>인력품의 4%</t>
  </si>
  <si>
    <t>5322634A2C678875428C2C54A50F9852FE033C2A6E631F407929E621BC001</t>
  </si>
  <si>
    <t>스텐관용접(아르곤용접)  D32  개소     ( 호표 17 )</t>
  </si>
  <si>
    <t>5322634A2C678875428C2C52F8BAE1</t>
  </si>
  <si>
    <t>호표 17</t>
  </si>
  <si>
    <t>5322634A2C678875428C2C52F8BAE154D883DA296D9DDE43692C12924C0542F52CE3</t>
  </si>
  <si>
    <t>5322634A2C678875428C2C52F8BAE154E933A4266A93A741FC2772F47F81D9F2B512</t>
  </si>
  <si>
    <t>5322634A2C678875428C2C52F8BAE15337B35F246F815F42B325583229D655534A83</t>
  </si>
  <si>
    <t>5322634A2C678875428C2C52F8BAE152FE033C2A6E631F407929E621BC001</t>
  </si>
  <si>
    <t>스텐관용접(아르곤용접)  D80  개소     ( 호표 18 )</t>
  </si>
  <si>
    <t>5322634A2C678875428C2C5EA9438B54D883DA296D9DDE43692C12924C0542F52CE3</t>
  </si>
  <si>
    <t>5322634A2C678875428C2C5EA9438B54E933A4266A93A741FC2772F47F81D9F2B512</t>
  </si>
  <si>
    <t>5322634A2C678875428C2C5EA9438B5337B35F246F815F42B325583229D655534A83</t>
  </si>
  <si>
    <t>5322634A2C678875428C2C5EA9438B52FE033C2A6E631F407929E621BC001</t>
  </si>
  <si>
    <t>용접합후렌지  D32  개소     ( 호표 19 )</t>
  </si>
  <si>
    <t>플랜지 (10KG) D32</t>
  </si>
  <si>
    <t>54BDD3312D6759B14A2E29EDB647213ED0D2DD</t>
  </si>
  <si>
    <t>5322635F2D657BBA4FE62F70024CAE54BDD3312D6759B14A2E29EDB647213ED0D2DD</t>
  </si>
  <si>
    <t>볼트너트</t>
  </si>
  <si>
    <t>M16*60L</t>
  </si>
  <si>
    <t>54CE53C822602BA74D6525CEAB37B160BE2236</t>
  </si>
  <si>
    <t>5322635F2D657BBA4FE62F70024CAE54CE53C822602BA74D6525CEAB37B160BE2236</t>
  </si>
  <si>
    <t>평와샤</t>
  </si>
  <si>
    <t>호칭경16</t>
  </si>
  <si>
    <t>54CE53C822602BA84FB4297EF37A80835FF142</t>
  </si>
  <si>
    <t>5322635F2D657BBA4FE62F70024CAE54CE53C822602BA84FB4297EF37A80835FF142</t>
  </si>
  <si>
    <t>패킹</t>
  </si>
  <si>
    <t>후렌지패킹, D32</t>
  </si>
  <si>
    <t>54BDD3312D6759B14A2E29EDB64F7100DA7571</t>
  </si>
  <si>
    <t>5322635F2D657BBA4FE62F70024CAE54BDD3312D6759B14A2E29EDB64F7100DA7571</t>
  </si>
  <si>
    <t>5322635F2D657BBA4FE62F70024CAE5322634E2A6258C6428F28C075BEA8</t>
  </si>
  <si>
    <t>용접합후렌지  D65  개소     ( 호표 20 )</t>
  </si>
  <si>
    <t>플랜지 (10KG) D65</t>
  </si>
  <si>
    <t>54BDD3312D6759B14A2E29EDB647213ED0D2DE</t>
  </si>
  <si>
    <t>5322635F2D657BBA4FE62F73D6EA1754BDD3312D6759B14A2E29EDB647213ED0D2DE</t>
  </si>
  <si>
    <t>M16*65L</t>
  </si>
  <si>
    <t>54CE53C822602BA74D6525CEAB37B160BE2231</t>
  </si>
  <si>
    <t>5322635F2D657BBA4FE62F73D6EA1754CE53C822602BA74D6525CEAB37B160BE2231</t>
  </si>
  <si>
    <t>5322635F2D657BBA4FE62F73D6EA1754CE53C822602BA84FB4297EF37A80835FF142</t>
  </si>
  <si>
    <t>후렌지패킹, D65</t>
  </si>
  <si>
    <t>54BDD3312D6759B14A2E29EDB64F7100DA7572</t>
  </si>
  <si>
    <t>5322635F2D657BBA4FE62F73D6EA1754BDD3312D6759B14A2E29EDB64F7100DA7572</t>
  </si>
  <si>
    <t>5322635F2D657BBA4FE62F73D6EA175322634E2A6258C6428F28C3C9BC99</t>
  </si>
  <si>
    <t>스텐용접합후렌지  D32  개소     ( 호표 21 )</t>
  </si>
  <si>
    <t>SUS플랜지(10KG) D32</t>
  </si>
  <si>
    <t>54BDD3312D6759B14A2E29EDB647213ED29D9A</t>
  </si>
  <si>
    <t>5322635F2D672CEA426521D09E620954BDD3312D6759B14A2E29EDB647213ED29D9A</t>
  </si>
  <si>
    <t>볼트너트(STS)</t>
  </si>
  <si>
    <t>54CE53C822602BA74D6525CEAB37B160BFC97C</t>
  </si>
  <si>
    <t>5322635F2D672CEA426521D09E620954CE53C822602BA74D6525CEAB37B160BFC97C</t>
  </si>
  <si>
    <t>스테인리스, 호칭경16</t>
  </si>
  <si>
    <t>54CE53C822602BA84FB4297DED10A7405A2BC3</t>
  </si>
  <si>
    <t>5322635F2D672CEA426521D09E620954CE53C822602BA84FB4297DED10A7405A2BC3</t>
  </si>
  <si>
    <t>5322635F2D672CEA426521D09E620954BDD3312D6759B14A2E29EDB64F7100DA7571</t>
  </si>
  <si>
    <t>5322635F2D672CEA426521D09E62095322634A2C678875428C2C52F8BAE1</t>
  </si>
  <si>
    <t>스텐용접합후렌지  D80  개소     ( 호표 22 )</t>
  </si>
  <si>
    <t>SUS플랜지(10KG) D80</t>
  </si>
  <si>
    <t>54BDD3312D6759B14A2E29EDB647213ED29D9E</t>
  </si>
  <si>
    <t>5322635F2D67203945E12D528D20C054BDD3312D6759B14A2E29EDB647213ED29D9E</t>
  </si>
  <si>
    <t>M16*70L</t>
  </si>
  <si>
    <t>54CE53C822602BA74D6525CEAB37B160BFC97D</t>
  </si>
  <si>
    <t>5322635F2D67203945E12D528D20C054CE53C822602BA74D6525CEAB37B160BFC97D</t>
  </si>
  <si>
    <t>5322635F2D67203945E12D528D20C054CE53C822602BA84FB4297DED10A7405A2BC3</t>
  </si>
  <si>
    <t>후렌지패킹, D80</t>
  </si>
  <si>
    <t>54BDD3312D6759B14A2E29EDB64F7100DA757D</t>
  </si>
  <si>
    <t>5322635F2D67203945E12D528D20C054BDD3312D6759B14A2E29EDB64F7100DA757D</t>
  </si>
  <si>
    <t>5322635F2D67203945E12D528D20C05322634A2C678875428C2C5EA9438B</t>
  </si>
  <si>
    <t>용접합후렌지  D100  개소     ( 호표 23 )</t>
  </si>
  <si>
    <t>플랜지 (10KG) D100</t>
  </si>
  <si>
    <t>54BDD3312D6759B14A2E29EDB647213ED0D2D0</t>
  </si>
  <si>
    <t>5322635E2C6E094343DE27D2824DF354BDD3312D6759B14A2E29EDB647213ED0D2D0</t>
  </si>
  <si>
    <t>5322635E2C6E094343DE27D2824DF354CE53C822602BA74D6525CEAB37B160BE2231</t>
  </si>
  <si>
    <t>5322635E2C6E094343DE27D2824DF354CE53C822602BA84FB4297EF37A80835FF142</t>
  </si>
  <si>
    <t>후렌지패킹, D100</t>
  </si>
  <si>
    <t>54BDD3312D6759B14A2E29EDB64F7100DA757C</t>
  </si>
  <si>
    <t>5322635E2C6E094343DE27D2824DF354BDD3312D6759B14A2E29EDB64F7100DA757C</t>
  </si>
  <si>
    <t>5322635E2C6E094343DE27D2824DF35322634D296B671542752122757F5C</t>
  </si>
  <si>
    <t>각형닥트제작설치(기계)  (0.5T)  M2     ( 호표 24 )</t>
  </si>
  <si>
    <t>아연도강판</t>
  </si>
  <si>
    <t>0.5t(#26)</t>
  </si>
  <si>
    <t>m2</t>
  </si>
  <si>
    <t>54CE43232A6A292F49462E012C6D944C33A76A</t>
  </si>
  <si>
    <t>532273B72C684502462821CBCDEA3054CE43232A6A292F49462E012C6D944C33A76A</t>
  </si>
  <si>
    <t>아연도강판 0.5T</t>
  </si>
  <si>
    <t>54CE43232A6A292F49462E012C6D944C33A03D</t>
  </si>
  <si>
    <t>532273B72C684502462821CBCDEA3054CE43232A6A292F49462E012C6D944C33A03D</t>
  </si>
  <si>
    <t>코너플레이트</t>
  </si>
  <si>
    <t>30폭x105길이x1.6t</t>
  </si>
  <si>
    <t>54BDD3312D675A55448F264648701748CC745B</t>
  </si>
  <si>
    <t>532273B72C684502462821CBCDEA3054BDD3312D675A55448F264648701748CC745B</t>
  </si>
  <si>
    <t>M8x25</t>
  </si>
  <si>
    <t>54CE53C822602BA74D6525CEAB37B160BFCB25</t>
  </si>
  <si>
    <t>532273B72C684502462821CBCDEA3054CE53C822602BA74D6525CEAB37B160BFCB25</t>
  </si>
  <si>
    <t>C크리트바</t>
  </si>
  <si>
    <t>20x25x1.0</t>
  </si>
  <si>
    <t>54BDD3312D63E1244F742EBB58060FC3658E3E</t>
  </si>
  <si>
    <t>532273B72C684502462821CBCDEA3054BDD3312D63E1244F742EBB58060FC3658E3E</t>
  </si>
  <si>
    <t>행거레일</t>
  </si>
  <si>
    <t>20x25x1.2</t>
  </si>
  <si>
    <t>54BDD3312D675A55448F264648701748CC745E</t>
  </si>
  <si>
    <t>532273B72C684502462821CBCDEA3054BDD3312D675A55448F264648701748CC745E</t>
  </si>
  <si>
    <t>행가로드</t>
  </si>
  <si>
    <t>D9</t>
  </si>
  <si>
    <t>54BDD3312D675A55448F264648701748CC745F</t>
  </si>
  <si>
    <t>532273B72C684502462821CBCDEA3054BDD3312D675A55448F264648701748CC745F</t>
  </si>
  <si>
    <t>6각너트</t>
  </si>
  <si>
    <t>M10</t>
  </si>
  <si>
    <t>54CE53C822602BA74D6525CD842CC026A33ECC</t>
  </si>
  <si>
    <t>532273B72C684502462821CBCDEA3054CE53C822602BA74D6525CD842CC026A33ECC</t>
  </si>
  <si>
    <t>패킹재</t>
  </si>
  <si>
    <t>30W x 3t</t>
  </si>
  <si>
    <t>54CE53C8226E89DA4B3D2B864DA0BC7C63FDF5</t>
  </si>
  <si>
    <t>532273B72C684502462821CBCDEA3054CE53C8226E89DA4B3D2B864DA0BC7C63FDF5</t>
  </si>
  <si>
    <t>스트롱앵커</t>
  </si>
  <si>
    <t>M10(3/8")</t>
  </si>
  <si>
    <t>54CE53C8226028EA431B26E9E1E664C1295CE9</t>
  </si>
  <si>
    <t>532273B72C684502462821CBCDEA3054CE53C8226028EA431B26E9E1E664C1295CE9</t>
  </si>
  <si>
    <t>콤파운드</t>
  </si>
  <si>
    <t>비초산계</t>
  </si>
  <si>
    <t>54CE53C8226028E8403B2E26E57335D78E190D</t>
  </si>
  <si>
    <t>532273B72C684502462821CBCDEA3054CE53C8226028E8403B2E26E57335D78E190D</t>
  </si>
  <si>
    <t>잡재료</t>
  </si>
  <si>
    <t>주재료비의 2%</t>
  </si>
  <si>
    <t>532273B72C684502462821CBCDEA3052FE033C2A6E631F407929E621BC001</t>
  </si>
  <si>
    <t>532273B72C684502462821CBCDEA305337B35F246F815F42B325583229D655534F01</t>
  </si>
  <si>
    <t>532273B72C684502462821CBCDEA305337B35F246F815F42B325583229D655534BA5</t>
  </si>
  <si>
    <t>532273B72C684502462821CBCDEA3052FE033C2A6E631F407929E621BF002</t>
  </si>
  <si>
    <t>각형닥트제작설치(기계)  (0.6T)  M2     ( 호표 25 )</t>
  </si>
  <si>
    <t>0.6t(#24)</t>
  </si>
  <si>
    <t>54CE43232A6A292F49462E012C6D944C33A769</t>
  </si>
  <si>
    <t>532273B72C684502462821CA2747C154CE43232A6A292F49462E012C6D944C33A769</t>
  </si>
  <si>
    <t>아연도강판 0.6T</t>
  </si>
  <si>
    <t>54CE43232A6A292F49462E012C6D944C33A03E</t>
  </si>
  <si>
    <t>532273B72C684502462821CA2747C154CE43232A6A292F49462E012C6D944C33A03E</t>
  </si>
  <si>
    <t>532273B72C684502462821CA2747C154BDD3312D675A55448F264648701748CC745B</t>
  </si>
  <si>
    <t>532273B72C684502462821CA2747C154CE53C822602BA74D6525CEAB37B160BFCB25</t>
  </si>
  <si>
    <t>532273B72C684502462821CA2747C154BDD3312D63E1244F742EBB58060FC3658E3E</t>
  </si>
  <si>
    <t>532273B72C684502462821CA2747C154BDD3312D675A55448F264648701748CC745E</t>
  </si>
  <si>
    <t>532273B72C684502462821CA2747C154BDD3312D675A55448F264648701748CC745F</t>
  </si>
  <si>
    <t>532273B72C684502462821CA2747C154CE53C822602BA74D6525CD842CC026A33ECC</t>
  </si>
  <si>
    <t>532273B72C684502462821CA2747C154CE53C8226E89DA4B3D2B864DA0BC7C63FDF5</t>
  </si>
  <si>
    <t>532273B72C684502462821CA2747C154CE53C8226028EA431B26E9E1E664C1295CE9</t>
  </si>
  <si>
    <t>532273B72C684502462821CA2747C154CE53C8226028E8403B2E26E57335D78E190D</t>
  </si>
  <si>
    <t>532273B72C684502462821CA2747C152FE033C2A6E631F407929E621BC001</t>
  </si>
  <si>
    <t>532273B72C684502462821CA2747C15337B35F246F815F42B325583229D655534F01</t>
  </si>
  <si>
    <t>532273B72C684502462821CA2747C15337B35F246F815F42B325583229D655534BA5</t>
  </si>
  <si>
    <t>532273B72C684502462821CA2747C152FE033C2A6E631F407929E621BF002</t>
  </si>
  <si>
    <t>캔버스제작설치  3.2T  M2     ( 호표 26 )</t>
  </si>
  <si>
    <t>캔버스</t>
  </si>
  <si>
    <t>3.2t</t>
  </si>
  <si>
    <t>54BDD3312D675A55448F264648701748CC745C</t>
  </si>
  <si>
    <t>532273B72C68450145BA2C54B4699554BDD3312D675A55448F264648701748CC745C</t>
  </si>
  <si>
    <t>등변, 30×30×3 mm</t>
  </si>
  <si>
    <t>54CE43232A6A2A344D9629CB726876E5F18D3A</t>
  </si>
  <si>
    <t>532273B72C68450145BA2C54B4699554CE43232A6A2A344D9629CB726876E5F18D3A</t>
  </si>
  <si>
    <t>M10x20</t>
  </si>
  <si>
    <t>54CE53C822602BA74D6525CEAB37B160BFC858</t>
  </si>
  <si>
    <t>532273B72C68450145BA2C54B4699554CE53C822602BA74D6525CEAB37B160BFC858</t>
  </si>
  <si>
    <t>동리벳</t>
  </si>
  <si>
    <t>D4</t>
  </si>
  <si>
    <t>54CE53C822602BA84FB4297F9AE5BAA3B2F5BF</t>
  </si>
  <si>
    <t>532273B72C68450145BA2C54B4699554CE53C822602BA84FB4297F9AE5BAA3B2F5BF</t>
  </si>
  <si>
    <t>532273B72C68450145BA2C54B469955337B35F246F815F42B325583229D655534F01</t>
  </si>
  <si>
    <t>532273B72C68450145BA2C54B4699552FE033C2A6E631F407929E621BC001</t>
  </si>
  <si>
    <t>플렉시블덕트호스 설치  D100  개소     ( 호표 27 )</t>
  </si>
  <si>
    <t>532273B72C6EEC7D41BB296808831D5337B35F246F815F42B325583229D655534F01</t>
  </si>
  <si>
    <t>플렉시블덕트호스 설치  D200  개소     ( 호표 28 )</t>
  </si>
  <si>
    <t>532273B72C6EEC7D41BB296D8A9CA05337B35F246F815F42B325583229D655534F01</t>
  </si>
  <si>
    <t>가교발포보온(벽체매립)  10TxD15  M     ( 호표 29 )</t>
  </si>
  <si>
    <t>관보온재</t>
  </si>
  <si>
    <t>가교발포(난연AL), 10TxD15</t>
  </si>
  <si>
    <t>54BDD3312D63E12947E02782DDDEE593ED3FC9</t>
  </si>
  <si>
    <t>532203E62365BB7F40202662E4FFEC54BDD3312D63E12947E02782DDDEE593ED3FC9</t>
  </si>
  <si>
    <t>532203E62365BB7F40202662E4FFEC52FE033C2A6E631F407929E621BB006</t>
  </si>
  <si>
    <t>은박테이프</t>
  </si>
  <si>
    <t>0.3T*25W</t>
  </si>
  <si>
    <t>54CE53CB2F6AD1EB40B02943FD9677E0882135</t>
  </si>
  <si>
    <t>532203E62365BB7F40202662E4FFEC54CE53CB2F6AD1EB40B02943FD9677E0882135</t>
  </si>
  <si>
    <t>보온공</t>
  </si>
  <si>
    <t>5337B35F246F815F42B325583229D655534F06</t>
  </si>
  <si>
    <t>532203E62365BB7F40202662E4FFEC5337B35F246F815F42B325583229D655534F06</t>
  </si>
  <si>
    <t>532203E62365BB7F40202662E4FFEC5337B35F246F815F42B325583229D655534BA5</t>
  </si>
  <si>
    <t>532203E62365BB7F40202662E4FFEC52FE033C2A6E631F407929EF1CDB929</t>
  </si>
  <si>
    <t>가교발포보온(벽체매립)  10TxD20  M     ( 호표 30 )</t>
  </si>
  <si>
    <t>가교발포(난연AL), 10TxD20</t>
  </si>
  <si>
    <t>54BDD3312D63E12947E02782DDDEE593ED3FC6</t>
  </si>
  <si>
    <t>532203E62365BB7F40172FAC42706854BDD3312D63E12947E02782DDDEE593ED3FC6</t>
  </si>
  <si>
    <t>532203E62365BB7F40172FAC42706852FE033C2A6E631F407929E621BA007</t>
  </si>
  <si>
    <t>532203E62365BB7F40172FAC42706854CE53CB2F6AD1EB40B02943FD9677E0882135</t>
  </si>
  <si>
    <t>532203E62365BB7F40172FAC4270685337B35F246F815F42B325583229D655534F06</t>
  </si>
  <si>
    <t>532203E62365BB7F40172FAC4270685337B35F246F815F42B325583229D655534BA5</t>
  </si>
  <si>
    <t>532203E62365BB7F40172FAC42706852FE033C2A6E631F407929EF1DF8930</t>
  </si>
  <si>
    <t>관보온(고무발포,강관용)  13TxD15  M     ( 호표 31 )</t>
  </si>
  <si>
    <t>고무발포 보온재 (강관용)</t>
  </si>
  <si>
    <t>고무발포보온재,D15×13T</t>
  </si>
  <si>
    <t>54BDD3312D63E12947E025D1AD9AE08313C797</t>
  </si>
  <si>
    <t>532203E623676B8944702629FEB0DA54BDD3312D63E12947E025D1AD9AE08313C797</t>
  </si>
  <si>
    <t>532203E623676B8944702629FEB0DA52FE033C2A6E631F407929E62091017</t>
  </si>
  <si>
    <t>본드(고무발포용)</t>
  </si>
  <si>
    <t>54CE53CB2F6AD1EB40B02943FD9677E088213B</t>
  </si>
  <si>
    <t>532203E623676B8944702629FEB0DA54CE53CB2F6AD1EB40B02943FD9677E088213B</t>
  </si>
  <si>
    <t>난연보강테이프</t>
  </si>
  <si>
    <t>폭50*길이50M</t>
  </si>
  <si>
    <t>롤</t>
  </si>
  <si>
    <t>54CE53CB2F6AD1EB40B02943FD9677E0882134</t>
  </si>
  <si>
    <t>532203E623676B8944702629FEB0DA54CE53CB2F6AD1EB40B02943FD9677E0882134</t>
  </si>
  <si>
    <t>532203E623676B8944702629FEB0DA5337B35F246F815F42B325583229D655534F06</t>
  </si>
  <si>
    <t>532203E623676B8944702629FEB0DA5337B35F246F815F42B325583229D655534BA5</t>
  </si>
  <si>
    <t>532203E623676B8944702629FEB0DA52FE033C2A6E631F407929EF1BCC957</t>
  </si>
  <si>
    <t>관보온(고무발포,강관용)  13TxD20  M     ( 호표 32 )</t>
  </si>
  <si>
    <t>고무발포보온재,D20×13T</t>
  </si>
  <si>
    <t>54BDD3312D63E12947E025D1AD9AE08313C794</t>
  </si>
  <si>
    <t>532203E6236768C547472F3EC1DF6854BDD3312D63E12947E025D1AD9AE08313C794</t>
  </si>
  <si>
    <t>532203E6236768C547472F3EC1DF6852FE033C2A6E631F407929E6209F019</t>
  </si>
  <si>
    <t>532203E6236768C547472F3EC1DF6854CE53CB2F6AD1EB40B02943FD9677E088213B</t>
  </si>
  <si>
    <t>532203E6236768C547472F3EC1DF6854CE53CB2F6AD1EB40B02943FD9677E0882134</t>
  </si>
  <si>
    <t>532203E6236768C547472F3EC1DF685337B35F246F815F42B325583229D655534F06</t>
  </si>
  <si>
    <t>532203E6236768C547472F3EC1DF685337B35F246F815F42B325583229D655534BA5</t>
  </si>
  <si>
    <t>532203E6236768C547472F3EC1DF6852FE033C2A6E631F407929EF1876961</t>
  </si>
  <si>
    <t>관보온(고무발포,강관용)  13TxD25  M     ( 호표 33 )</t>
  </si>
  <si>
    <t>고무발포보온재,D25×13T</t>
  </si>
  <si>
    <t>54BDD3312D63E12947E025D1AD9AE08313C795</t>
  </si>
  <si>
    <t>532203E6236769DC4F262FB006317A54BDD3312D63E12947E025D1AD9AE08313C795</t>
  </si>
  <si>
    <t>532203E6236769DC4F262FB006317A52FE033C2A6E631F407929E6236B021</t>
  </si>
  <si>
    <t>532203E6236769DC4F262FB006317A54CE53CB2F6AD1EB40B02943FD9677E088213B</t>
  </si>
  <si>
    <t>532203E6236769DC4F262FB006317A54CE53CB2F6AD1EB40B02943FD9677E0882134</t>
  </si>
  <si>
    <t>532203E6236769DC4F262FB006317A5337B35F246F815F42B325583229D655534F06</t>
  </si>
  <si>
    <t>532203E6236769DC4F262FB006317A5337B35F246F815F42B325583229D655534BA5</t>
  </si>
  <si>
    <t>532203E6236769DC4F262FB006317A52FE033C2A6E631F407929EF1872965</t>
  </si>
  <si>
    <t>관보온(고무발포,강관용)  13TxD32  M     ( 호표 34 )</t>
  </si>
  <si>
    <t>고무발포보온재,D32×13T</t>
  </si>
  <si>
    <t>54BDD3312D63E12947E025D1AD9AE08313C792</t>
  </si>
  <si>
    <t>532203E623676E5D42622647567B8A54BDD3312D63E12947E025D1AD9AE08313C792</t>
  </si>
  <si>
    <t>532203E623676E5D42622647567B8A52FE033C2A6E631F407929E62369023</t>
  </si>
  <si>
    <t>532203E623676E5D42622647567B8A54CE53CB2F6AD1EB40B02943FD9677E088213B</t>
  </si>
  <si>
    <t>532203E623676E5D42622647567B8A54CE53CB2F6AD1EB40B02943FD9677E0882134</t>
  </si>
  <si>
    <t>532203E623676E5D42622647567B8A5337B35F246F815F42B325583229D655534F06</t>
  </si>
  <si>
    <t>532203E623676E5D42622647567B8A5337B35F246F815F42B325583229D655534BA5</t>
  </si>
  <si>
    <t>532203E623676E5D42622647567B8A52FE033C2A6E631F407929EF187E969</t>
  </si>
  <si>
    <t>관보온(고무발포,강관용)  13TxD65  M     ( 호표 35 )</t>
  </si>
  <si>
    <t>고무발포보온재,D65×13T</t>
  </si>
  <si>
    <t>54BDD3312D63E12947E025D1AD9AE08313C791</t>
  </si>
  <si>
    <t>532203E623676D4744F620F247F7A454BDD3312D63E12947E025D1AD9AE08313C791</t>
  </si>
  <si>
    <t>532203E623676D4744F620F247F7A452FE033C2A6E631F407929E62363029</t>
  </si>
  <si>
    <t>532203E623676D4744F620F247F7A454CE53CB2F6AD1EB40B02943FD9677E088213B</t>
  </si>
  <si>
    <t>532203E623676D4744F620F247F7A454CE53CB2F6AD1EB40B02943FD9677E0882134</t>
  </si>
  <si>
    <t>532203E623676D4744F620F247F7A45337B35F246F815F42B325583229D655534F06</t>
  </si>
  <si>
    <t>532203E623676D4744F620F247F7A45337B35F246F815F42B325583229D655534BA5</t>
  </si>
  <si>
    <t>532203E623676D4744F620F247F7A452FE033C2A6E631F407929EF1648981</t>
  </si>
  <si>
    <t>관보온(고무발포,강관용)  19TxD80  M     ( 호표 36 )</t>
  </si>
  <si>
    <t>고무발포보온재,D80×19T</t>
  </si>
  <si>
    <t>54BDD3312D63E12947E025D1AD9AE083123B8B</t>
  </si>
  <si>
    <t>532203E6236032C74DC72AEF2F48BE54BDD3312D63E12947E025D1AD9AE083123B8B</t>
  </si>
  <si>
    <t>532203E6236032C74DC72AEF2F48BE52FE033C2A6E631F407929E6251F047</t>
  </si>
  <si>
    <t>532203E6236032C74DC72AEF2F48BE54CE53CB2F6AD1EB40B02943FD9677E088213B</t>
  </si>
  <si>
    <t>532203E6236032C74DC72AEF2F48BE54CE53CB2F6AD1EB40B02943FD9677E0882134</t>
  </si>
  <si>
    <t>532203E6236032C74DC72AEF2F48BE5337B35F246F815F42B325583229D655534F06</t>
  </si>
  <si>
    <t>532203E6236032C74DC72AEF2F48BE5337B35F246F815F42B325583229D655534BA5</t>
  </si>
  <si>
    <t>532203E6236032C74DC72AEF2F48BE52FE033C2A6E631F407929E62243037</t>
  </si>
  <si>
    <t>관보온(고무발포,강관용)  25TxD15  M     ( 호표 37 )</t>
  </si>
  <si>
    <t>고무발포보온재,D15×25T</t>
  </si>
  <si>
    <t>54BDD3312D63E12947E025D1AD9AE08313C108</t>
  </si>
  <si>
    <t>532203E62361C0F84CFD2D036DBD4C54BDD3312D63E12947E025D1AD9AE08313C108</t>
  </si>
  <si>
    <t>532203E62361C0F84CFD2D036DBD4C52FE033C2A6E631F407929E62511049</t>
  </si>
  <si>
    <t>532203E62361C0F84CFD2D036DBD4C54CE53CB2F6AD1EB40B02943FD9677E088213B</t>
  </si>
  <si>
    <t>532203E62361C0F84CFD2D036DBD4C54CE53CB2F6AD1EB40B02943FD9677E0882134</t>
  </si>
  <si>
    <t>532203E62361C0F84CFD2D036DBD4C5337B35F246F815F42B325583229D655534F06</t>
  </si>
  <si>
    <t>532203E62361C0F84CFD2D036DBD4C5337B35F246F815F42B325583229D655534BA5</t>
  </si>
  <si>
    <t>532203E62361C0F84CFD2D036DBD4C52FE033C2A6E631F407929E7CF11174</t>
  </si>
  <si>
    <t>일반행거(전산볼트)  D50  개소     ( 호표 38 )</t>
  </si>
  <si>
    <t>행거</t>
  </si>
  <si>
    <t>파이프행거(일반) 50A</t>
  </si>
  <si>
    <t>54CE53C8226028E8403B2E278BD424AD007E3A</t>
  </si>
  <si>
    <t>5322C33C2D6A7A4D40E520F23F9D7054CE53C8226028E8403B2E278BD424AD007E3A</t>
  </si>
  <si>
    <t>전산볼트</t>
  </si>
  <si>
    <t>탄소강, M10x1000mm</t>
  </si>
  <si>
    <t>54CE53C822602BA64CF628F458106BB2E37DAD</t>
  </si>
  <si>
    <t>5322C33C2D6A7A4D40E520F23F9D7054CE53C822602BA64CF628F458106BB2E37DAD</t>
  </si>
  <si>
    <t>5322C33C2D6A7A4D40E520F23F9D7054CE53C8226028EA431B26E9E1E664C1295CE9</t>
  </si>
  <si>
    <t>일반행거(전산볼트)  D80  개소     ( 호표 39 )</t>
  </si>
  <si>
    <t>파이프행거(일반) 80A</t>
  </si>
  <si>
    <t>54CE53C8226028E8403B2E278BD424AD00717A</t>
  </si>
  <si>
    <t>5322C33C2D6A7A4D40E520FC2213CF54CE53C8226028E8403B2E278BD424AD00717A</t>
  </si>
  <si>
    <t>5322C33C2D6A7A4D40E520FC2213CF54CE53C822602BA64CF628F458106BB2E37DAD</t>
  </si>
  <si>
    <t>5322C33C2D6A7A4D40E520FC2213CF54CE53C8226028EA431B26E9E1E664C1295CE9</t>
  </si>
  <si>
    <t>일반행거(전산볼트)  D100  개소     ( 호표 40 )</t>
  </si>
  <si>
    <t>파이프행거(일반) 100A</t>
  </si>
  <si>
    <t>54CE53C8226028E8403B2E278BD424AD007179</t>
  </si>
  <si>
    <t>5322C33C2D6A7A4D40E520FDC95C8254CE53C8226028E8403B2E278BD424AD007179</t>
  </si>
  <si>
    <t>탄소강, M12x1000mm</t>
  </si>
  <si>
    <t>54CE53C822602BA64CF628F458106BB2E37DAC</t>
  </si>
  <si>
    <t>5322C33C2D6A7A4D40E520FDC95C8254CE53C822602BA64CF628F458106BB2E37DAC</t>
  </si>
  <si>
    <t>M13(1/2")</t>
  </si>
  <si>
    <t>54CE53C8226028EA431B26E9E1E664C1295CE8</t>
  </si>
  <si>
    <t>5322C33C2D6A7A4D40E520FDC95C8254CE53C8226028EA431B26E9E1E664C1295CE8</t>
  </si>
  <si>
    <t>절연행거(전산볼트)  D15  개소     ( 호표 41 )</t>
  </si>
  <si>
    <t>절연행거 15A</t>
  </si>
  <si>
    <t>54CE53C8226028E8403B2E278BD424AD007054</t>
  </si>
  <si>
    <t>5322C33C2D6A7A4C467E26A290302B54CE53C8226028E8403B2E278BD424AD007054</t>
  </si>
  <si>
    <t>5322C33C2D6A7A4C467E26A290302B54CE53C822602BA64CF628F458106BB2E37DAD</t>
  </si>
  <si>
    <t>5322C33C2D6A7A4C467E26A290302B54CE53C8226028EA431B26E9E1E664C1295CE9</t>
  </si>
  <si>
    <t>절연행거(전산볼트)  D20  개소     ( 호표 42 )</t>
  </si>
  <si>
    <t>절연행거 20A</t>
  </si>
  <si>
    <t>54CE53C8226028E8403B2E278BD424AD007055</t>
  </si>
  <si>
    <t>5322C33C2D6A7A4C467E26A189DEAB54CE53C8226028E8403B2E278BD424AD007055</t>
  </si>
  <si>
    <t>5322C33C2D6A7A4C467E26A189DEAB54CE53C822602BA64CF628F458106BB2E37DAD</t>
  </si>
  <si>
    <t>5322C33C2D6A7A4C467E26A189DEAB54CE53C8226028EA431B26E9E1E664C1295CE9</t>
  </si>
  <si>
    <t>절연행거(전산볼트)  D25  개소     ( 호표 43 )</t>
  </si>
  <si>
    <t>절연행거 25A</t>
  </si>
  <si>
    <t>54CE53C8226028E8403B2E278BD424AD007056</t>
  </si>
  <si>
    <t>5322C33C2D6A7A4C467E26A0E254E254CE53C8226028E8403B2E278BD424AD007056</t>
  </si>
  <si>
    <t>5322C33C2D6A7A4C467E26A0E254E254CE53C822602BA64CF628F458106BB2E37DAD</t>
  </si>
  <si>
    <t>5322C33C2D6A7A4C467E26A0E254E254CE53C8226028EA431B26E9E1E664C1295CE9</t>
  </si>
  <si>
    <t>절연행거(전산볼트)  D32  개소     ( 호표 44 )</t>
  </si>
  <si>
    <t>절연행거 32A</t>
  </si>
  <si>
    <t>54CE53C8226028E8403B2E278BD424AD007057</t>
  </si>
  <si>
    <t>5322C33C2D6A7A4C467E26A71164A154CE53C8226028E8403B2E278BD424AD007057</t>
  </si>
  <si>
    <t>5322C33C2D6A7A4C467E26A71164A154CE53C822602BA64CF628F458106BB2E37DAD</t>
  </si>
  <si>
    <t>5322C33C2D6A7A4C467E26A71164A154CE53C8226028EA431B26E9E1E664C1295CE9</t>
  </si>
  <si>
    <t>스파이럴행거  D125  개소     ( 호표 45 )</t>
  </si>
  <si>
    <t>공조 덕트</t>
  </si>
  <si>
    <t>SPIRAL HANGER, D125</t>
  </si>
  <si>
    <t>54BDD3312D675A55448F26464879041857C141</t>
  </si>
  <si>
    <t>5322C33C2D6A7A4C467E24F78866A254BDD3312D675A55448F26464879041857C141</t>
  </si>
  <si>
    <t>5322C33C2D6A7A4C467E24F78866A254CE53C822602BA64CF628F458106BB2E37DAC</t>
  </si>
  <si>
    <t>5322C33C2D6A7A4C467E24F78866A254CE53C8226028EA431B26E9E1E664C1295CE8</t>
  </si>
  <si>
    <t>잡철물제작설치  간단  TON     ( 호표 46 )</t>
  </si>
  <si>
    <t>5322E3042C6172D044FF2D5839BC0A54D883DA296D9DDE43692C12924C0542F6CEAB</t>
  </si>
  <si>
    <t>5322E3042C6172D044FF2D5839BC0A54E933A4266A90DA4EF12550DE912530CF03B2</t>
  </si>
  <si>
    <t>아세틸렌 가스</t>
  </si>
  <si>
    <t>아세틸렌(kg)</t>
  </si>
  <si>
    <t>54E9434A2360CD21411B22FDCF4F41D993BBE9</t>
  </si>
  <si>
    <t>5322E3042C6172D044FF2D5839BC0A54E9434A2360CD21411B22FDCF4F41D993BBE9</t>
  </si>
  <si>
    <t>5322E3042C6172D044FF2D5839BC0A54FB83812C6393CA4DFF2E9B943611F2E349DDB7</t>
  </si>
  <si>
    <t>5322E3042C6172D044FF2D5839BC0A53AAA32E216670624D4121F48FDD736C559F92</t>
  </si>
  <si>
    <t>철공</t>
  </si>
  <si>
    <t>5337B35F246F815F42B325583229D655534BAE</t>
  </si>
  <si>
    <t>5322E3042C6172D044FF2D5839BC0A5337B35F246F815F42B325583229D655534BAE</t>
  </si>
  <si>
    <t>5322E3042C6172D044FF2D5839BC0A5337B35F246F815F42B325583229D655534BA5</t>
  </si>
  <si>
    <t>5322E3042C6172D044FF2D5839BC0A5337B35F246F815F42B325583229D655534A83</t>
  </si>
  <si>
    <t>특별인부</t>
  </si>
  <si>
    <t>5337B35F246F815F42B325583229D655534BA4</t>
  </si>
  <si>
    <t>5322E3042C6172D044FF2D5839BC0A5337B35F246F815F42B325583229D655534BA4</t>
  </si>
  <si>
    <t>5322E3042C6172D044FF2D5839BC0A52FE033C2A6E631F407929E473C7206</t>
  </si>
  <si>
    <t>녹막이페인트칠  1회  M2     ( 호표 47 )</t>
  </si>
  <si>
    <t>광명단(KSM6030)</t>
  </si>
  <si>
    <t>1종,적갈색</t>
  </si>
  <si>
    <t>L</t>
  </si>
  <si>
    <t>54CE53CB2F6BF6CF42692D0D1010665620BCA4</t>
  </si>
  <si>
    <t>5322E3072966F7134F9021E03BFDBC54CE53CB2F6BF6CF42692D0D1010665620BCA4</t>
  </si>
  <si>
    <t>신너</t>
  </si>
  <si>
    <t>KSM-6060,2종</t>
  </si>
  <si>
    <t>54CE53CB2F6BF6C2458E2D1314913653A68E18</t>
  </si>
  <si>
    <t>5322E3072966F7134F9021E03BFDBC54CE53CB2F6BF6C2458E2D1314913653A68E18</t>
  </si>
  <si>
    <t>5322E3072966F7134F9021E03BFDBC52FE033C2A6E631F407929E621BC001</t>
  </si>
  <si>
    <t>도장공</t>
  </si>
  <si>
    <t>5337B35F246F815F42B325583229D6555349F3</t>
  </si>
  <si>
    <t>5322E3072966F7134F9021E03BFDBC5337B35F246F815F42B325583229D6555349F3</t>
  </si>
  <si>
    <t>5322E3072966F7134F9021E03BFDBC5337B35F246F815F42B325583229D655534BA5</t>
  </si>
  <si>
    <t>녹막이페인트칠  2회  M2     ( 호표 48 )</t>
  </si>
  <si>
    <t>5322E3072966F7134F9021E38FFBAE54CE53CB2F6BF6CF42692D0D1010665620BCA4</t>
  </si>
  <si>
    <t>5322E3072966F7134F9021E38FFBAE54CE53CB2F6BF6C2458E2D1314913653A68E18</t>
  </si>
  <si>
    <t>5322E3072966F7134F9021E38FFBAE52FE033C2A6E631F407929E621BC001</t>
  </si>
  <si>
    <t>5322E3072966F7134F9021E38FFBAE5337B35F246F815F42B325583229D6555349F3</t>
  </si>
  <si>
    <t>5322E3072966F7134F9021E38FFBAE5337B35F246F815F42B325583229D655534BA5</t>
  </si>
  <si>
    <t>녹막이페인트칠(배관용)  1회  M2     ( 호표 49 )</t>
  </si>
  <si>
    <t>5322E3072966F7134F9020DBF7401E54CE53CB2F6BF6CF42692D0D1010665620BCA4</t>
  </si>
  <si>
    <t>5322E3072966F7134F9020DBF7401E54CE53CB2F6BF6C2458E2D1314913653A68E18</t>
  </si>
  <si>
    <t>5322E3072966F7134F9020DBF7401E52FE033C2A6E631F407929E621BC001</t>
  </si>
  <si>
    <t>녹막이페인트칠(배관용)  2회  M2     ( 호표 50 )</t>
  </si>
  <si>
    <t>5322E3072966F7134F9020D82323DB54CE53CB2F6BF6CF42692D0D1010665620BCA4</t>
  </si>
  <si>
    <t>5322E3072966F7134F9020D82323DB54CE53CB2F6BF6C2458E2D1314913653A68E18</t>
  </si>
  <si>
    <t>5322E3072966F7134F9020D82323DB52FE033C2A6E631F407929E621BC001</t>
  </si>
  <si>
    <t>조합페인트칠  철재면2회  M2     ( 호표 51 )</t>
  </si>
  <si>
    <t>조합페인트</t>
  </si>
  <si>
    <t>KSM6020 1종1급,황색</t>
  </si>
  <si>
    <t>54CE53CB2F6BF6CF42692996A66AAE235AE797</t>
  </si>
  <si>
    <t>5322E3072964CA3E4624297C455F1454CE53CB2F6BF6CF42692996A66AAE235AE797</t>
  </si>
  <si>
    <t>5322E3072964CA3E4624297C455F1454CE53CB2F6BF6C2458E2D1314913653A68E18</t>
  </si>
  <si>
    <t>주재료비의 4%</t>
  </si>
  <si>
    <t>5322E3072964CA3E4624297C455F1452FE033C2A6E631F407929E621BC001</t>
  </si>
  <si>
    <t>5322E3072964CA3E4624297C455F145337B35F246F815F42B325583229D6555349F3</t>
  </si>
  <si>
    <t>5322E3072964CA3E4624297C455F145337B35F246F815F42B325583229D655534BA5</t>
  </si>
  <si>
    <t>조합페인트칠  함석면2회  M2     ( 호표 52 )</t>
  </si>
  <si>
    <t>5322E3072964CA3E46242978EA2E7654CE53CB2F6BF6CF42692996A66AAE235AE797</t>
  </si>
  <si>
    <t>5322E3072964CA3E46242978EA2E7654CE53CB2F6BF6C2458E2D1314913653A68E18</t>
  </si>
  <si>
    <t>5322E3072964CA3E46242978EA2E7652FE033C2A6E631F407929E621BC001</t>
  </si>
  <si>
    <t>5322E3072964CA3E46242978EA2E765337B35F246F815F42B325583229D6555349F3</t>
  </si>
  <si>
    <t>5322E3072964CA3E46242978EA2E765337B35F246F815F42B325583229D655534BA5</t>
  </si>
  <si>
    <t>조합페인트칠(배관용)  철재면2회  M2     ( 호표 53 )</t>
  </si>
  <si>
    <t>5322E3072964CA3E4624285A3D500654CE53CB2F6BF6CF42692996A66AAE235AE797</t>
  </si>
  <si>
    <t>5322E3072964CA3E4624285A3D500654CE53CB2F6BF6C2458E2D1314913653A68E18</t>
  </si>
  <si>
    <t>5322E3072964CA3E4624285A3D500652FE033C2A6E631F407929E621BC001</t>
  </si>
  <si>
    <t>녹막이페인트칠 인건비(1회)  D50mm 이하 배관용  M당     ( 호표 54 )</t>
  </si>
  <si>
    <t>5322E307296FD45D43BB2311D69CB25337B35F246F815F42B325583229D6555349F3</t>
  </si>
  <si>
    <t>5322E307296FD45D43BB2311D69CB25337B35F246F815F42B325583229D655534BA5</t>
  </si>
  <si>
    <t>녹막이페인트칠 인건비(1회)  D100mm 이하 배관용  M당     ( 호표 55 )</t>
  </si>
  <si>
    <t>5322E307296FD45D43BB2311D69F065337B35F246F815F42B325583229D6555349F3</t>
  </si>
  <si>
    <t>5322E307296FD45D43BB2311D69F065337B35F246F815F42B325583229D655534BA5</t>
  </si>
  <si>
    <t>녹막이페인트칠 인건비(2회)  D50mm 이하 배관용  M당     ( 호표 56 )</t>
  </si>
  <si>
    <t>5322E307296FD45D43BB2311D698D75337B35F246F815F42B325583229D6555349F3</t>
  </si>
  <si>
    <t>5322E307296FD45D43BB2311D698D75337B35F246F815F42B325583229D655534BA5</t>
  </si>
  <si>
    <t>녹막이페인트칠 인건비(2회)  D100mm 이하 배관용  M당     ( 호표 57 )</t>
  </si>
  <si>
    <t>5322E307296FD45D43BB2311D69BAB5337B35F246F815F42B325583229D6555349F3</t>
  </si>
  <si>
    <t>5322E307296FD45D43BB2311D69BAB5337B35F246F815F42B325583229D655534BA5</t>
  </si>
  <si>
    <t>조합페인트칠 인건비(2회)  D50mm 이하 배관용  M당     ( 호표 58 )</t>
  </si>
  <si>
    <t>5322E307296FD45D43BB2311D6947C5337B35F246F815F42B325583229D6555349F3</t>
  </si>
  <si>
    <t>5322E307296FD45D43BB2311D6947C5337B35F246F815F42B325583229D655534BA5</t>
  </si>
  <si>
    <t>조합페인트칠 인건비(2회)  D100mm 이하 배관용  M당     ( 호표 59 )</t>
  </si>
  <si>
    <t>5322E307296FD45D43BB2311D7A44A5337B35F246F815F42B325583229D6555349F3</t>
  </si>
  <si>
    <t>5322E307296FD45D43BB2311D7A44A5337B35F246F815F42B325583229D655534BA5</t>
  </si>
  <si>
    <t>기계터파기    M3     ( 호표 60 )</t>
  </si>
  <si>
    <t>굴삭기(유압식백호우)</t>
  </si>
  <si>
    <t>0.7M3</t>
  </si>
  <si>
    <t>54FB83812C6394D14CF8283AA1CE01D3C0F282</t>
  </si>
  <si>
    <t>5322E3062F613AD74A822C3E80771A54FB83812C6394D14CF8283AA1CE01D3C0F282</t>
  </si>
  <si>
    <t>기계되메우기    M3     ( 호표 61 )</t>
  </si>
  <si>
    <t>5322E3062F613AD74A822FF20610DD54FB83812C6394D14CF8283AA1CE01D3C0F282</t>
  </si>
  <si>
    <t>잔토처리    M3     ( 호표 62 )</t>
  </si>
  <si>
    <t>5322E3062F613AD74A822EEB14594A5337B35F246F815F42B325583229D655534BA5</t>
  </si>
  <si>
    <t>5322E3062F613AD74A822EEB14594A52FE033C2A6E631F407929E47117223</t>
  </si>
  <si>
    <t>모래부설    M3     ( 호표 63 )</t>
  </si>
  <si>
    <t>모 래</t>
  </si>
  <si>
    <t>세사</t>
  </si>
  <si>
    <t>54E903D0286E441F453A286294D7359647FFD5</t>
  </si>
  <si>
    <t>5322E3062F613AD74A82296A22DFD854E903D0286E441F453A286294D7359647FFD5</t>
  </si>
  <si>
    <t>5322E3062F613AD74A82296A22DFD85337B35F246F815F42B325583229D655534BA5</t>
  </si>
  <si>
    <t>5322E3062F613AD74A82296A22DFD852FE033C2A6E631F407929E47110224</t>
  </si>
  <si>
    <t>강관스리브(지수판제외)벽체  D25  개소     ( 호표 64 )</t>
  </si>
  <si>
    <t>백관 (SPP), D40, 반제품</t>
  </si>
  <si>
    <t>54BDD3312D6759B447FB2AC54D6DC1A74FEC19</t>
  </si>
  <si>
    <t>5322E3002669D6274AC92072F2E1BF54BDD3312D6759B447FB2AC54D6DC1A74FEC19</t>
  </si>
  <si>
    <t>5322E3002669D6274AC92072F2E1BF5322634E2A6258C642E021D48B2A44</t>
  </si>
  <si>
    <t>코킹콤파운드</t>
  </si>
  <si>
    <t>54CE53CB2F6BF6C2458E2D1314913653A68F23</t>
  </si>
  <si>
    <t>5322E3002669D6274AC92072F2E1BF54CE53CB2F6BF6C2458E2D1314913653A68F23</t>
  </si>
  <si>
    <t>5322E3002669D6274AC92072F2E1BF5337B35F246F815F42B325583229D6555348DA</t>
  </si>
  <si>
    <t>5322E3002669D6274AC92072F2E1BF5337B35F246F815F42B325583229D655534BA5</t>
  </si>
  <si>
    <t>인력품의 1%</t>
  </si>
  <si>
    <t>5322E3002669D6274AC92072F2E1BF52FE033C2A6E631F407929E621BF002</t>
  </si>
  <si>
    <t>강관스리브(지수판제외)벽체  D32  개소     ( 호표 65 )</t>
  </si>
  <si>
    <t>5322E3002669D6274AC920754620C754BDD3312D6759B447FB2AC54D6DC1A74FEC18</t>
  </si>
  <si>
    <t>5322E3002669D6274AC920754620C75322634E2A6258C642E021D75F88FD</t>
  </si>
  <si>
    <t>5322E3002669D6274AC920754620C754CE53CB2F6BF6C2458E2D1314913653A68F23</t>
  </si>
  <si>
    <t>5322E3002669D6274AC920754620C75337B35F246F815F42B325583229D6555348DA</t>
  </si>
  <si>
    <t>5322E3002669D6274AC920754620C75337B35F246F815F42B325583229D655534BA5</t>
  </si>
  <si>
    <t>5322E3002669D6274AC920754620C752FE033C2A6E631F407929E621BF002</t>
  </si>
  <si>
    <t>강관스리브(지수판제외)벽체  D80  개소     ( 호표 66 )</t>
  </si>
  <si>
    <t>5322E3002669D6274AC9207921F17E54BDD3312D6759B447FB2AC54D6DC1A74FEB09</t>
  </si>
  <si>
    <t>5322E3002669D6274AC9207921F17E5322634D296B6715421C299C7F5340</t>
  </si>
  <si>
    <t>5322E3002669D6274AC9207921F17E54CE53CB2F6BF6C2458E2D1314913653A68F23</t>
  </si>
  <si>
    <t>5322E3002669D6274AC9207921F17E5337B35F246F815F42B325583229D6555348DA</t>
  </si>
  <si>
    <t>5322E3002669D6274AC9207921F17E5337B35F246F815F42B325583229D655534BA5</t>
  </si>
  <si>
    <t>5322E3002669D6274AC9207921F17E52FE033C2A6E631F407929E621BF002</t>
  </si>
  <si>
    <t>강관스리브(지수판제외)벽체  D100  개소     ( 호표 67 )</t>
  </si>
  <si>
    <t>백관 (SPP), D125, 반제품</t>
  </si>
  <si>
    <t>54BDD3312D6759B447FB2AC54D6DC1A74FEB08</t>
  </si>
  <si>
    <t>5322E3002669D6274AC920781BA61054BDD3312D6759B447FB2AC54D6DC1A74FEB08</t>
  </si>
  <si>
    <t>5322E3002669D6274AC920781BA6105322634D296B6715421C299F342140</t>
  </si>
  <si>
    <t>5322E3002669D6274AC920781BA61054CE53CB2F6BF6C2458E2D1314913653A68F23</t>
  </si>
  <si>
    <t>5322E3002669D6274AC920781BA6105337B35F246F815F42B325583229D6555348DA</t>
  </si>
  <si>
    <t>5322E3002669D6274AC920781BA6105337B35F246F815F42B325583229D655534BA5</t>
  </si>
  <si>
    <t>5322E3002669D6274AC920781BA61052FE033C2A6E631F407929E621BF002</t>
  </si>
  <si>
    <t>강관스리브(지수판제외)바닥  D15  개소     ( 호표 68 )</t>
  </si>
  <si>
    <t>백관 (SPP), D25, 반제품</t>
  </si>
  <si>
    <t>54BDD3312D6759B447FB2AC54D6DC1A74FEC17</t>
  </si>
  <si>
    <t>5322E3002669D6274AC9269B767DB254BDD3312D6759B447FB2AC54D6DC1A74FEC17</t>
  </si>
  <si>
    <t>5322E3002669D6274AC9269B767DB25322634E2A6258C642E021D2DD4E1C</t>
  </si>
  <si>
    <t>5322E3002669D6274AC9269B767DB254CE53CB2F6BF6C2458E2D1314913653A68F23</t>
  </si>
  <si>
    <t>5322E3002669D6274AC9269B767DB25337B35F246F815F42B325583229D6555348DA</t>
  </si>
  <si>
    <t>5322E3002669D6274AC9269B767DB25337B35F246F815F42B325583229D655534BA5</t>
  </si>
  <si>
    <t>5322E3002669D6274AC9269B767DB252FE033C2A6E631F407929E621BF002</t>
  </si>
  <si>
    <t>강관스리브(지수판제외)바닥  D20  개소     ( 호표 69 )</t>
  </si>
  <si>
    <t>백관 (SPP), D32, 반제품</t>
  </si>
  <si>
    <t>54BDD3312D6759B447FB2AC54D6DC1A74FEC16</t>
  </si>
  <si>
    <t>5322E3002669D6274AC92698A29E9254BDD3312D6759B447FB2AC54D6DC1A74FEC16</t>
  </si>
  <si>
    <t>5322E3002669D6274AC92698A29E925322634E2A6258C642E021D5921B74</t>
  </si>
  <si>
    <t>5322E3002669D6274AC92698A29E9254CE53CB2F6BF6C2458E2D1314913653A68F23</t>
  </si>
  <si>
    <t>5322E3002669D6274AC92698A29E925337B35F246F815F42B325583229D6555348DA</t>
  </si>
  <si>
    <t>5322E3002669D6274AC92698A29E925337B35F246F815F42B325583229D655534BA5</t>
  </si>
  <si>
    <t>5322E3002669D6274AC92698A29E9252FE033C2A6E631F407929E621BF002</t>
  </si>
  <si>
    <t>강관스리브(지수판제외)바닥  D25  개소     ( 호표 70 )</t>
  </si>
  <si>
    <t>5322E3002669D6274AC9269948617A54BDD3312D6759B447FB2AC54D6DC1A74FEC19</t>
  </si>
  <si>
    <t>5322E3002669D6274AC9269948617A5322634E2A6258C642E021D48B2A44</t>
  </si>
  <si>
    <t>5322E3002669D6274AC9269948617A54CE53CB2F6BF6C2458E2D1314913653A68F23</t>
  </si>
  <si>
    <t>5322E3002669D6274AC9269948617A5337B35F246F815F42B325583229D6555348DA</t>
  </si>
  <si>
    <t>5322E3002669D6274AC9269948617A5337B35F246F815F42B325583229D655534BA5</t>
  </si>
  <si>
    <t>5322E3002669D6274AC9269948617A52FE033C2A6E631F407929E621BF002</t>
  </si>
  <si>
    <t>강관스리브(지수판포함)벽체  D20  개소     ( 호표 71 )</t>
  </si>
  <si>
    <t>5322E3002669D6244D722F40563E4854BDD3312D6759B447FB2AC54D6DC1A74FEC16</t>
  </si>
  <si>
    <t>5322E3002669D6244D722F40563E485322634E2A6258C642E021D5921B74</t>
  </si>
  <si>
    <t>열연강판</t>
  </si>
  <si>
    <t>3.2t*1219*2438</t>
  </si>
  <si>
    <t>54CE53C822602BA84FB4297F9AE5BAA3B2F65E</t>
  </si>
  <si>
    <t>5322E3002669D6244D722F40563E4854CE53C822602BA84FB4297F9AE5BAA3B2F65E</t>
  </si>
  <si>
    <t>강판절단</t>
  </si>
  <si>
    <t>3MM</t>
  </si>
  <si>
    <t>호표 94</t>
  </si>
  <si>
    <t>5322E3002669D09D459520E892D3CE</t>
  </si>
  <si>
    <t>5322E3002669D6244D722F40563E485322E3002669D09D459520E892D3CE</t>
  </si>
  <si>
    <t>강판용접</t>
  </si>
  <si>
    <t>호표 93</t>
  </si>
  <si>
    <t>5322E3002669D35141F5283BC9A690</t>
  </si>
  <si>
    <t>5322E3002669D6244D722F40563E485322E3002669D35141F5283BC9A690</t>
  </si>
  <si>
    <t>5322E3002669D6244D722F40563E4854CE53CB2F6BF6C2458E2D1314913653A68F23</t>
  </si>
  <si>
    <t>5322E3002669D6244D722F40563E485337B35F246F815F42B325583229D6555348DA</t>
  </si>
  <si>
    <t>5322E3002669D6244D722F40563E485337B35F246F815F42B325583229D655534BA5</t>
  </si>
  <si>
    <t>5322E3002669D6244D722F40563E4852FE033C2A6E631F407929E621BF002</t>
  </si>
  <si>
    <t>강관스리브(지수판포함)벽체  D80  개소     ( 호표 72 )</t>
  </si>
  <si>
    <t>5322E3002669D6244D722F4A596B4A54BDD3312D6759B447FB2AC54D6DC1A74FEB09</t>
  </si>
  <si>
    <t>5322E3002669D6244D722F4A596B4A5322634D296B6715421C299C7F5340</t>
  </si>
  <si>
    <t>5322E3002669D6244D722F4A596B4A54CE53C822602BA84FB4297F9AE5BAA3B2F65E</t>
  </si>
  <si>
    <t>5322E3002669D6244D722F4A596B4A5322E3002669D09D459520E892D3CE</t>
  </si>
  <si>
    <t>5322E3002669D6244D722F4A596B4A5322E3002669D35141F5283BC9A690</t>
  </si>
  <si>
    <t>5322E3002669D6244D722F4A596B4A54CE53CB2F6BF6C2458E2D1314913653A68F23</t>
  </si>
  <si>
    <t>5322E3002669D6244D722F4A596B4A5337B35F246F815F42B325583229D6555348DA</t>
  </si>
  <si>
    <t>5322E3002669D6244D722F4A596B4A5337B35F246F815F42B325583229D655534BA5</t>
  </si>
  <si>
    <t>5322E3002669D6244D722F4A596B4A52FE033C2A6E631F407929E621BF002</t>
  </si>
  <si>
    <t>강관스리브(지수판포함)벽체  D100  개소     ( 호표 73 )</t>
  </si>
  <si>
    <t>5322E3002669D6244D722F4B605D0154BDD3312D6759B447FB2AC54D6DC1A74FEB08</t>
  </si>
  <si>
    <t>5322E3002669D6244D722F4B605D015322634D296B6715421C299F342140</t>
  </si>
  <si>
    <t>5322E3002669D6244D722F4B605D0154CE53C822602BA84FB4297F9AE5BAA3B2F65E</t>
  </si>
  <si>
    <t>5322E3002669D6244D722F4B605D015322E3002669D09D459520E892D3CE</t>
  </si>
  <si>
    <t>5322E3002669D6244D722F4B605D015322E3002669D35141F5283BC9A690</t>
  </si>
  <si>
    <t>5322E3002669D6244D722F4B605D0154CE53CB2F6BF6C2458E2D1314913653A68F23</t>
  </si>
  <si>
    <t>5322E3002669D6244D722F4B605D015337B35F246F815F42B325583229D6555348DA</t>
  </si>
  <si>
    <t>5322E3002669D6244D722F4B605D015337B35F246F815F42B325583229D655534BA5</t>
  </si>
  <si>
    <t>5322E3002669D6244D722F4B605D0152FE033C2A6E631F407929E621BF002</t>
  </si>
  <si>
    <t>강관스리브(지수판포함)벽체  D125  개소     ( 호표 74 )</t>
  </si>
  <si>
    <t>백관 (SPP), D150, 반제품</t>
  </si>
  <si>
    <t>54BDD3312D6759B447FB2AC54D6DC1A74FEB0F</t>
  </si>
  <si>
    <t>5322E3002669D6244D722EBBB1B36654BDD3312D6759B447FB2AC54D6DC1A74FEB0F</t>
  </si>
  <si>
    <t>5322E3002669D6244D722EBBB1B3665322634D296B6715421C299E2DCFC0</t>
  </si>
  <si>
    <t>5322E3002669D6244D722EBBB1B36654CE53C822602BA84FB4297F9AE5BAA3B2F65E</t>
  </si>
  <si>
    <t>5322E3002669D6244D722EBBB1B3665322E3002669D09D459520E892D3CE</t>
  </si>
  <si>
    <t>5322E3002669D6244D722EBBB1B3665322E3002669D35141F5283BC9A690</t>
  </si>
  <si>
    <t>5322E3002669D6244D722EBBB1B36654CE53CB2F6BF6C2458E2D1314913653A68F23</t>
  </si>
  <si>
    <t>5322E3002669D6244D722EBBB1B3665337B35F246F815F42B325583229D6555348DA</t>
  </si>
  <si>
    <t>5322E3002669D6244D722EBBB1B3665337B35F246F815F42B325583229D655534BA5</t>
  </si>
  <si>
    <t>5322E3002669D6244D722EBBB1B36652FE033C2A6E631F407929E621BF002</t>
  </si>
  <si>
    <t>강관스리브(지수판포함)벽체  D150  개소     ( 호표 75 )</t>
  </si>
  <si>
    <t>백관 (SPP), D200, 반제품</t>
  </si>
  <si>
    <t>54BDD3312D6759B447FB2AC54D6DC1A74FEB0E</t>
  </si>
  <si>
    <t>5322E3002669D6244D722EBAAA421654BDD3312D6759B447FB2AC54D6DC1A74FEB0E</t>
  </si>
  <si>
    <t>5322E3002669D6244D722EBAAA42165322634D296B6715421C2999ABF5E7</t>
  </si>
  <si>
    <t>5322E3002669D6244D722EBAAA421654CE53C822602BA84FB4297F9AE5BAA3B2F65E</t>
  </si>
  <si>
    <t>5322E3002669D6244D722EBAAA42165322E3002669D09D459520E892D3CE</t>
  </si>
  <si>
    <t>5322E3002669D6244D722EBAAA42165322E3002669D35141F5283BC9A690</t>
  </si>
  <si>
    <t>5322E3002669D6244D722EBAAA421654CE53CB2F6BF6C2458E2D1314913653A68F23</t>
  </si>
  <si>
    <t>5322E3002669D6244D722EBAAA42165337B35F246F815F42B325583229D6555348DA</t>
  </si>
  <si>
    <t>5322E3002669D6244D722EBAAA42165337B35F246F815F42B325583229D655534BA5</t>
  </si>
  <si>
    <t>5322E3002669D6244D722EBAAA421652FE033C2A6E631F407929E621BF002</t>
  </si>
  <si>
    <t>강관스리브(지수판포함)벽체  D200  개소     ( 호표 76 )</t>
  </si>
  <si>
    <t>백관 (SPP), D250, 반제품</t>
  </si>
  <si>
    <t>54BDD3312D6759B447FB2AC54D6DC1A74FEB0D</t>
  </si>
  <si>
    <t>5322E3002669D6244D722EB983B8EC54BDD3312D6759B447FB2AC54D6DC1A74FEB0D</t>
  </si>
  <si>
    <t>5322E3002669D6244D722EB983B8EC5322634D296B6715421C299884EB1D</t>
  </si>
  <si>
    <t>5322E3002669D6244D722EB983B8EC54CE53C822602BA84FB4297F9AE5BAA3B2F65E</t>
  </si>
  <si>
    <t>5322E3002669D6244D722EB983B8EC5322E3002669D09D459520E892D3CE</t>
  </si>
  <si>
    <t>5322E3002669D6244D722EB983B8EC5322E3002669D35141F5283BC9A690</t>
  </si>
  <si>
    <t>5322E3002669D6244D722EB983B8EC54CE53CB2F6BF6C2458E2D1314913653A68F23</t>
  </si>
  <si>
    <t>5322E3002669D6244D722EB983B8EC5337B35F246F815F42B325583229D6555348DA</t>
  </si>
  <si>
    <t>5322E3002669D6244D722EB983B8EC5337B35F246F815F42B325583229D655534BA5</t>
  </si>
  <si>
    <t>5322E3002669D6244D722EB983B8EC52FE033C2A6E631F407929E621BF002</t>
  </si>
  <si>
    <t>강관스리브(지수판포함)벽체  D250  개소     ( 호표 77 )</t>
  </si>
  <si>
    <t>백관 (SPP), D300, 반제품</t>
  </si>
  <si>
    <t>54BDD3312D6759B447FB2AC54D6DC1A74FEB0C</t>
  </si>
  <si>
    <t>5322E3002669D6244D722EB8FD8CD154BDD3312D6759B447FB2AC54D6DC1A74FEB0C</t>
  </si>
  <si>
    <t>5322E3002669D6244D722EB8FD8CD15322634D296B6715421C299B5950E9</t>
  </si>
  <si>
    <t>5322E3002669D6244D722EB8FD8CD154CE53C822602BA84FB4297F9AE5BAA3B2F65E</t>
  </si>
  <si>
    <t>5322E3002669D6244D722EB8FD8CD15322E3002669D09D459520E892D3CE</t>
  </si>
  <si>
    <t>5322E3002669D6244D722EB8FD8CD15322E3002669D35141F5283BC9A690</t>
  </si>
  <si>
    <t>5322E3002669D6244D722EB8FD8CD154CE53CB2F6BF6C2458E2D1314913653A68F23</t>
  </si>
  <si>
    <t>5322E3002669D6244D722EB8FD8CD15337B35F246F815F42B325583229D6555348DA</t>
  </si>
  <si>
    <t>5322E3002669D6244D722EB8FD8CD15337B35F246F815F42B325583229D655534BA5</t>
  </si>
  <si>
    <t>5322E3002669D6244D722EB8FD8CD152FE033C2A6E631F407929E621BF002</t>
  </si>
  <si>
    <t>강관스리브(지수판포함)바닥  D100  개소     ( 호표 78 )</t>
  </si>
  <si>
    <t>5322E3002669D6244D7229305B7E2254BDD3312D6759B447FB2AC54D6DC1A74FEB08</t>
  </si>
  <si>
    <t>5322E3002669D6244D7229305B7E225322634D296B6715421C299F342140</t>
  </si>
  <si>
    <t>5322E3002669D6244D7229305B7E2254CE53C822602BA84FB4297F9AE5BAA3B2F65E</t>
  </si>
  <si>
    <t>5322E3002669D6244D7229305B7E225322E3002669D09D459520E892D3CE</t>
  </si>
  <si>
    <t>5322E3002669D6244D7229305B7E225322E3002669D35141F5283BC9A690</t>
  </si>
  <si>
    <t>5322E3002669D6244D7229305B7E2254CE53CB2F6BF6C2458E2D1314913653A68F23</t>
  </si>
  <si>
    <t>5322E3002669D6244D7229305B7E225337B35F246F815F42B325583229D6555348DA</t>
  </si>
  <si>
    <t>5322E3002669D6244D7229305B7E225337B35F246F815F42B325583229D655534BA5</t>
  </si>
  <si>
    <t>5322E3002669D6244D7229305B7E2252FE033C2A6E631F407929E621BF002</t>
  </si>
  <si>
    <t>PVC입상관스리브 (바닥)  D32  개소     ( 호표 79 )</t>
  </si>
  <si>
    <t>입상관스리브 D50</t>
  </si>
  <si>
    <t>54BDD3312D6759B642432D039E9A447B34C782</t>
  </si>
  <si>
    <t>5322E3002669D62343182A60EBBD7C54BDD3312D6759B642432D039E9A447B34C782</t>
  </si>
  <si>
    <t>5322E3002669D62343182A60EBBD7C54CE53CB2F6BF6C2458E2D1314913653A68F23</t>
  </si>
  <si>
    <t>5322E3002669D62343182A60EBBD7C5337B35F246F815F42B325583229D6555348DA</t>
  </si>
  <si>
    <t>5322E3002669D62343182A60EBBD7C5337B35F246F815F42B325583229D655534BA5</t>
  </si>
  <si>
    <t>5322E3002669D62343182A60EBBD7C52FE033C2A6E631F407929E621BC001</t>
  </si>
  <si>
    <t>PVC입상관스리브 (바닥)  D65  개소     ( 호표 80 )</t>
  </si>
  <si>
    <t>입상관스리브 D75</t>
  </si>
  <si>
    <t>54BDD3312D6759B642432D039E9A447B34C780</t>
  </si>
  <si>
    <t>5322E3002669D62343182A63A00A3554BDD3312D6759B642432D039E9A447B34C780</t>
  </si>
  <si>
    <t>5322E3002669D62343182A63A00A3554CE53CB2F6BF6C2458E2D1314913653A68F23</t>
  </si>
  <si>
    <t>5322E3002669D62343182A63A00A355337B35F246F815F42B325583229D6555348DA</t>
  </si>
  <si>
    <t>5322E3002669D62343182A63A00A355337B35F246F815F42B325583229D655534BA5</t>
  </si>
  <si>
    <t>5322E3002669D62343182A63A00A3552FE033C2A6E631F407929E621BC001</t>
  </si>
  <si>
    <t>PVC입상관스리브 (바닥)  D80  개소     ( 호표 81 )</t>
  </si>
  <si>
    <t>입상관스리브 D100</t>
  </si>
  <si>
    <t>54BDD3312D6759B642432D039E9A447B34C78F</t>
  </si>
  <si>
    <t>5322E3002669D62343182A6C9C460654BDD3312D6759B642432D039E9A447B34C78F</t>
  </si>
  <si>
    <t>5322E3002669D62343182A6C9C460654CE53CB2F6BF6C2458E2D1314913653A68F23</t>
  </si>
  <si>
    <t>5322E3002669D62343182A6C9C46065337B35F246F815F42B325583229D6555348DA</t>
  </si>
  <si>
    <t>5322E3002669D62343182A6C9C46065337B35F246F815F42B325583229D655534BA5</t>
  </si>
  <si>
    <t>5322E3002669D62343182A6C9C460652FE033C2A6E631F407929E621BC001</t>
  </si>
  <si>
    <t>PVC입상관스리브 (바닥)  D100  개소     ( 호표 82 )</t>
  </si>
  <si>
    <t>입상관스리브 D125</t>
  </si>
  <si>
    <t>54BDD3312D6759B642432D039E9A447B34C78E</t>
  </si>
  <si>
    <t>5322E3002669D62343182A6DA3B87D54BDD3312D6759B642432D039E9A447B34C78E</t>
  </si>
  <si>
    <t>5322E3002669D62343182A6DA3B87D54CE53CB2F6BF6C2458E2D1314913653A68F23</t>
  </si>
  <si>
    <t>5322E3002669D62343182A6DA3B87D5337B35F246F815F42B325583229D6555348DA</t>
  </si>
  <si>
    <t>5322E3002669D62343182A6DA3B87D5337B35F246F815F42B325583229D655534BA5</t>
  </si>
  <si>
    <t>5322E3002669D62343182A6DA3B87D52FE033C2A6E631F407929E621BC001</t>
  </si>
  <si>
    <t>내화충전제(강관용) 입상  D32  개소     ( 호표 83 )</t>
  </si>
  <si>
    <t>54D883D92F619380460826CDCA36EC911BE69B</t>
  </si>
  <si>
    <t>5322E3002669D62E4DB620E0ABC5DA54D883D92F619380460826CDCA36EC911BE69B</t>
  </si>
  <si>
    <t>5322E3002669D62E4DB620E0ABC5DA5337B35F246F815F42B325583229D6555348DA</t>
  </si>
  <si>
    <t>내화충전제(강관용) 입상  D65  개소     ( 호표 84 )</t>
  </si>
  <si>
    <t>54D883D92F619380460826CDCA36EC911BE698</t>
  </si>
  <si>
    <t>5322E3002669D62E4DB620E0ABC6E154D883D92F619380460826CDCA36EC911BE698</t>
  </si>
  <si>
    <t>5322E3002669D62E4DB620E0ABC6E15337B35F246F815F42B325583229D6555348DA</t>
  </si>
  <si>
    <t>내화충전제(강관용) 입상  D80  개소     ( 호표 85 )</t>
  </si>
  <si>
    <t>54D883D92F619380460826CDCA36EC911BE697</t>
  </si>
  <si>
    <t>5322E3002669D62E4DB620E0ABC9B554D883D92F619380460826CDCA36EC911BE697</t>
  </si>
  <si>
    <t>5322E3002669D62E4DB620E0ABC9B55337B35F246F815F42B325583229D6555348DA</t>
  </si>
  <si>
    <t>내화충전제(강관용) 벽체  D25  개소     ( 호표 86 )</t>
  </si>
  <si>
    <t>54D883D92F619380460826CDCA36EC911BE4D1</t>
  </si>
  <si>
    <t>5322E3002669D62E4DB623B510AE3354D883D92F619380460826CDCA36EC911BE4D1</t>
  </si>
  <si>
    <t>5322E3002669D62E4DB623B510AE335337B35F246F815F42B325583229D6555348DA</t>
  </si>
  <si>
    <t>내화충전제(강관용) 벽체  D32  개소     ( 호표 87 )</t>
  </si>
  <si>
    <t>54D883D92F619380460826CDCA36EC911BE4D6</t>
  </si>
  <si>
    <t>5322E3002669D62E4DB623B510A9B254D883D92F619380460826CDCA36EC911BE4D6</t>
  </si>
  <si>
    <t>5322E3002669D62E4DB623B510A9B25337B35F246F815F42B325583229D6555348DA</t>
  </si>
  <si>
    <t>내화충전제(강관용) 벽체  D80  개소     ( 호표 88 )</t>
  </si>
  <si>
    <t>54D883D92F619380460826CDCA36EC911BE4DA</t>
  </si>
  <si>
    <t>5322E3002669D62E4DB623B510A5D754D883D92F619380460826CDCA36EC911BE4DA</t>
  </si>
  <si>
    <t>5322E3002669D62E4DB623B510A5D75337B35F246F815F42B325583229D6555348DA</t>
  </si>
  <si>
    <t>내화충전제(강관용) 벽체  D100  개소     ( 호표 89 )</t>
  </si>
  <si>
    <t>54D883D92F619380460826CDCA36EC911BE4DB</t>
  </si>
  <si>
    <t>5322E3002669D62E4DB623B510A43054D883D92F619380460826CDCA36EC911BE4DB</t>
  </si>
  <si>
    <t>5322E3002669D62E4DB623B510A4305337B35F246F815F42B325583229D6555348DA</t>
  </si>
  <si>
    <t>내화충전제(PVC용) 입상  D100  개소     ( 호표 90 )</t>
  </si>
  <si>
    <t>54D883D92F619380460826CDCA36EC911BE22D</t>
  </si>
  <si>
    <t>5322E3002669D62E4DB622AE3E840854D883D92F619380460826CDCA36EC911BE22D</t>
  </si>
  <si>
    <t>5322E3002669D62E4DB622AE3E84085337B35F246F815F42B325583229D6555348DA</t>
  </si>
  <si>
    <t>내화충전제(PVC용) 벽체  D80  개소     ( 호표 91 )</t>
  </si>
  <si>
    <t>54D883D92F619380460826CDCA36EC911BE07F</t>
  </si>
  <si>
    <t>5322E3002669D62E4DB625638C243554D883D92F619380460826CDCA36EC911BE07F</t>
  </si>
  <si>
    <t>5322E3002669D62E4DB625638C24355337B35F246F815F42B325583229D6555348DA</t>
  </si>
  <si>
    <t>내화충전제(PVC용) 벽체  D100  개소     ( 호표 92 )</t>
  </si>
  <si>
    <t>54D883D92F619380460826CDCA36EC911BE07E</t>
  </si>
  <si>
    <t>5322E3002669D62E4DB625638C25DB54D883D92F619380460826CDCA36EC911BE07E</t>
  </si>
  <si>
    <t>5322E3002669D62E4DB625638C25DB5337B35F246F815F42B325583229D6555348DA</t>
  </si>
  <si>
    <t>강판용접  3MM  M     ( 호표 93 )</t>
  </si>
  <si>
    <t>5322E3002669D35141F5283BC9A69054D883DA296D9DDE43692C12924C0542F6CEAB</t>
  </si>
  <si>
    <t>5322E3002669D35141F5283BC9A69053AAA32E216670624D4121F48FDD736C559F92</t>
  </si>
  <si>
    <t>5322E3002669D35141F5283BC9A6905337B35F246F815F42B325583229D655534A83</t>
  </si>
  <si>
    <t>5322E3002669D35141F5283BC9A6905337B35F246F815F42B325583229D655534BA4</t>
  </si>
  <si>
    <t>5322E3002669D35141F5283BC9A69052FE033C2A6E631F407929E621BC001</t>
  </si>
  <si>
    <t>강판절단  3MM  M     ( 호표 94 )</t>
  </si>
  <si>
    <t>5322E3002669D09D459520E892D3CE54E933A4266A90DA4EF12550DE912530CF03B2</t>
  </si>
  <si>
    <t>5322E3002669D09D459520E892D3CE54E9434A2360CD21410A2DB9D3A63BDF55BE5A</t>
  </si>
  <si>
    <t>5322E3002669D09D459520E892D3CE5337B35F246F815F42B325583229D655534A83</t>
  </si>
  <si>
    <t>5322E3002669D09D459520E892D3CE5337B35F246F815F42B325583229D655534BA4</t>
  </si>
  <si>
    <t>5322E3002669D09D459520E892D3CE52FE033C2A6E631F407929E474EC274</t>
  </si>
  <si>
    <t>코아드릴(바닥) 150mm  D 25  개소     ( 호표 95 )</t>
  </si>
  <si>
    <t>코아드릴임대사용료</t>
  </si>
  <si>
    <t>25.40CM</t>
  </si>
  <si>
    <t>시간</t>
  </si>
  <si>
    <t>54D8E3632C6285344D402C072D26F24B432ED3</t>
  </si>
  <si>
    <t>5322E300266B848144672021F17D8554D8E3632C6285344D402C072D26F24B432ED3</t>
  </si>
  <si>
    <t>착암공</t>
  </si>
  <si>
    <t>5337B35F246F815F42B325583229D655534A84</t>
  </si>
  <si>
    <t>5322E300266B848144672021F17D855337B35F246F815F42B325583229D655534A84</t>
  </si>
  <si>
    <t>5322E300266B848144672021F17D855337B35F246F815F42B325583229D655534BA5</t>
  </si>
  <si>
    <t>5322E300266B848144672021F17D8552FE033C2A6E631F407929E51B52310</t>
  </si>
  <si>
    <t>코아드릴(바닥) 150mm  D 32  개소     ( 호표 96 )</t>
  </si>
  <si>
    <t>5322E300266B848144672021F17A3154D8E3632C6285344D402C072D26F24B432ED3</t>
  </si>
  <si>
    <t>5322E300266B848144672021F17A315337B35F246F815F42B325583229D655534A84</t>
  </si>
  <si>
    <t>5322E300266B848144672021F17A315337B35F246F815F42B325583229D655534BA5</t>
  </si>
  <si>
    <t>5322E300266B848144672021F17A3152FE033C2A6E631F407929E51B52310</t>
  </si>
  <si>
    <t>코아드릴(바닥) 150mm  D 40  개소     ( 호표 97 )</t>
  </si>
  <si>
    <t>5322E300266B848144672021F17BD854D8E3632C6285344D402C072D26F24B432ED3</t>
  </si>
  <si>
    <t>5322E300266B848144672021F17BD85337B35F246F815F42B325583229D655534A84</t>
  </si>
  <si>
    <t>5322E300266B848144672021F17BD85337B35F246F815F42B325583229D655534BA5</t>
  </si>
  <si>
    <t>5322E300266B848144672021F17BD852FE033C2A6E631F407929E51B52310</t>
  </si>
  <si>
    <t>코아드릴(바닥) 150mm  D 50  개소     ( 호표 98 )</t>
  </si>
  <si>
    <t>5322E300266B848144672021F1780354D8E3632C6285344D402C072D26F24B432ED3</t>
  </si>
  <si>
    <t>5322E300266B848144672021F178035337B35F246F815F42B325583229D655534A84</t>
  </si>
  <si>
    <t>5322E300266B848144672021F178035337B35F246F815F42B325583229D655534BA5</t>
  </si>
  <si>
    <t>5322E300266B848144672021F1780352FE033C2A6E631F407929E51B52310</t>
  </si>
  <si>
    <t>코아드릴(바닥) 150mm  D 65  개소     ( 호표 99 )</t>
  </si>
  <si>
    <t>5322E300266B848144672021F1792A54D8E3632C6285344D402C072D26F24B432ED3</t>
  </si>
  <si>
    <t>5322E300266B848144672021F1792A5337B35F246F815F42B325583229D655534A84</t>
  </si>
  <si>
    <t>5322E300266B848144672021F1792A5337B35F246F815F42B325583229D655534BA5</t>
  </si>
  <si>
    <t>5322E300266B848144672021F1792A52FE033C2A6E631F407929E51B52310</t>
  </si>
  <si>
    <t>코아드릴(바닥) 150mm  D 80  개소     ( 호표 100 )</t>
  </si>
  <si>
    <t>5322E300266B848144672021F1765654D8E3632C6285344D402C072D26F24B432ED3</t>
  </si>
  <si>
    <t>5322E300266B848144672021F176565337B35F246F815F42B325583229D655534A84</t>
  </si>
  <si>
    <t>5322E300266B848144672021F176565337B35F246F815F42B325583229D655534BA5</t>
  </si>
  <si>
    <t>5322E300266B848144672021F1765652FE033C2A6E631F407929E51B52310</t>
  </si>
  <si>
    <t>코아드릴(바닥) 150mm  D100  개소     ( 호표 101 )</t>
  </si>
  <si>
    <t>5322E300266B848144672021F1777D54D8E3632C6285344D402C072D26F24B432ED3</t>
  </si>
  <si>
    <t>5322E300266B848144672021F1777D5337B35F246F815F42B325583229D655534A84</t>
  </si>
  <si>
    <t>5322E300266B848144672021F1777D5337B35F246F815F42B325583229D655534BA5</t>
  </si>
  <si>
    <t>5322E300266B848144672021F1777D52FE033C2A6E631F407929E51B52310</t>
  </si>
  <si>
    <t>코아드릴(바닥) 150mm  D125  개소     ( 호표 102 )</t>
  </si>
  <si>
    <t>5322E300266B848144672021F0578254D8E3632C6285344D402C072D26F24B432ED3</t>
  </si>
  <si>
    <t>5322E300266B848144672021F057825337B35F246F815F42B325583229D655534A84</t>
  </si>
  <si>
    <t>5322E300266B848144672021F057825337B35F246F815F42B325583229D655534BA5</t>
  </si>
  <si>
    <t>5322E300266B848144672021F0578252FE033C2A6E631F407929E51B52310</t>
  </si>
  <si>
    <t>코아드릴(벽체) 150mm  D 40  개소     ( 호표 103 )</t>
  </si>
  <si>
    <t>5322E300266B8481446723F6358E3954D8E3632C6285344D402C072D26F24B432ED3</t>
  </si>
  <si>
    <t>5322E300266B8481446723F6358E395337B35F246F815F42B325583229D655534A84</t>
  </si>
  <si>
    <t>5322E300266B8481446723F6358E395337B35F246F815F42B325583229D655534BA5</t>
  </si>
  <si>
    <t>5322E300266B8481446723F6358E3952FE033C2A6E631F407929E51B52310</t>
  </si>
  <si>
    <t>코아드릴(벽체) 150mm  D 50  개소     ( 호표 104 )</t>
  </si>
  <si>
    <t>5322E300266B8481446723F6358D1254D8E3632C6285344D402C072D26F24B432ED3</t>
  </si>
  <si>
    <t>5322E300266B8481446723F6358D125337B35F246F815F42B325583229D655534A84</t>
  </si>
  <si>
    <t>5322E300266B8481446723F6358D125337B35F246F815F42B325583229D655534BA5</t>
  </si>
  <si>
    <t>5322E300266B8481446723F6358D1252FE033C2A6E631F407929E51B52310</t>
  </si>
  <si>
    <t>코아드릴(벽체) 150mm  D100  개소     ( 호표 105 )</t>
  </si>
  <si>
    <t>5322E300266B8481446723F635820854D8E3632C6285344D402C072D26F24B432ED3</t>
  </si>
  <si>
    <t>5322E300266B8481446723F63582085337B35F246F815F42B325583229D655534A84</t>
  </si>
  <si>
    <t>5322E300266B8481446723F63582085337B35F246F815F42B325583229D655534BA5</t>
  </si>
  <si>
    <t>5322E300266B8481446723F635820852FE033C2A6E631F407929E51B52310</t>
  </si>
  <si>
    <t>코아드릴(벽체) 150mm  D125  개소     ( 호표 106 )</t>
  </si>
  <si>
    <t>5322E300266B8481446723F634E58154D8E3632C6285344D402C072D26F24B432ED3</t>
  </si>
  <si>
    <t>5322E300266B8481446723F634E5815337B35F246F815F42B325583229D655534A84</t>
  </si>
  <si>
    <t>5322E300266B8481446723F634E5815337B35F246F815F42B325583229D655534BA5</t>
  </si>
  <si>
    <t>5322E300266B8481446723F634E58152FE033C2A6E631F407929E51B52310</t>
  </si>
  <si>
    <t>코아드릴(벽체) 150mm  D150  개소     ( 호표 107 )</t>
  </si>
  <si>
    <t>5322E300266B8481446723F634E4FA54D8E3632C6285344D402C072D26F24B432ED3</t>
  </si>
  <si>
    <t>5322E300266B8481446723F634E4FA5337B35F246F815F42B325583229D655534A84</t>
  </si>
  <si>
    <t>5322E300266B8481446723F634E4FA5337B35F246F815F42B325583229D655534BA5</t>
  </si>
  <si>
    <t>5322E300266B8481446723F634E4FA52FE033C2A6E631F407929E51B52310</t>
  </si>
  <si>
    <t>코아드릴(벽체) 150mm  D200  개소     ( 호표 108 )</t>
  </si>
  <si>
    <t>5322E300266B8481446723F634E74E54D8E3632C6285344D402C072D26F24B432ED3</t>
  </si>
  <si>
    <t>5322E300266B8481446723F634E74E5337B35F246F815F42B325583229D655534A84</t>
  </si>
  <si>
    <t>5322E300266B8481446723F634E74E5337B35F246F815F42B325583229D655534BA5</t>
  </si>
  <si>
    <t>5322E300266B8481446723F634E74E52FE033C2A6E631F407929E51B52310</t>
  </si>
  <si>
    <t>코아드릴(벽체) 150mm  D250  개소     ( 호표 109 )</t>
  </si>
  <si>
    <t>5322E300266B8481446723F634E6A854D8E3632C6285344D402C072D26F24B432ED3</t>
  </si>
  <si>
    <t>5322E300266B8481446723F634E6A85337B35F246F815F42B325583229D655534A84</t>
  </si>
  <si>
    <t>5322E300266B8481446723F634E6A85337B35F246F815F42B325583229D655534BA5</t>
  </si>
  <si>
    <t>5322E300266B8481446723F634E6A852FE033C2A6E631F407929E51B52310</t>
  </si>
  <si>
    <t>코아드릴(벽체) 150mm  D300  개소     ( 호표 110 )</t>
  </si>
  <si>
    <t>5322E300266B8481446723F634E12654D8E3632C6285344D402C072D26F24B432ED3</t>
  </si>
  <si>
    <t>5322E300266B8481446723F634E1265337B35F246F815F42B325583229D655534A84</t>
  </si>
  <si>
    <t>5322E300266B8481446723F634E1265337B35F246F815F42B325583229D655534BA5</t>
  </si>
  <si>
    <t>5322E300266B8481446723F634E12652FE033C2A6E631F407929E51B52310</t>
  </si>
  <si>
    <t>공급관기밀시험  50ø이하  구간     ( 호표 111 )</t>
  </si>
  <si>
    <t>5322E3022164FEA74B0B23EDA0D4A45337B35F246F815F42B325583229D6555348DA</t>
  </si>
  <si>
    <t>5322E3022164FEA74B0B23EDA0D4A45337B35F246F815F42B325583229D655534BA5</t>
  </si>
  <si>
    <t>5322E3022164FEA74B0B23EDA0D4A452FE033C2A6E631F407929E519A5331</t>
  </si>
  <si>
    <t>공급관기밀시험  65ø-100ø  구간     ( 호표 112 )</t>
  </si>
  <si>
    <t>5322E3022164FEA74B0B2013F95EDA5337B35F246F815F42B325583229D6555348DA</t>
  </si>
  <si>
    <t>5322E3022164FEA74B0B2013F95EDA5337B35F246F815F42B325583229D655534BA5</t>
  </si>
  <si>
    <t>5322E3022164FEA74B0B2013F95EDA52FE033C2A6E631F407929E51E26340</t>
  </si>
  <si>
    <t>에어후레싱  50ø이하  구간     ( 호표 113 )</t>
  </si>
  <si>
    <t>에어콤프레샤</t>
  </si>
  <si>
    <t>7.1CMM</t>
  </si>
  <si>
    <t>54BDD3312D6759B540F62E50027302DEFB7A9F</t>
  </si>
  <si>
    <t>5322E30221612A094C762E8F1B2D3154BDD3312D6759B540F62E50027302DEFB7A9F</t>
  </si>
  <si>
    <t>에어후레싱  65ø-100ø이하  구간     ( 호표 114 )</t>
  </si>
  <si>
    <t>5322E30221612A094C762E8E74A3C754BDD3312D6759B540F62E50027302DEFB7A9F</t>
  </si>
  <si>
    <t>X - RAY TEST    SHEET     ( 호표 115 )</t>
  </si>
  <si>
    <t>X -RAY 필름</t>
  </si>
  <si>
    <t>54CE53C822602BA84FAA21E93D0DFA86515EA1</t>
  </si>
  <si>
    <t>5322E30221612A094C762CDB17086654CE53C822602BA84FAA21E93D0DFA86515EA1</t>
  </si>
  <si>
    <t>연중감지</t>
  </si>
  <si>
    <t>54BDD3312D6759B540F62E50027302DEFB78D1</t>
  </si>
  <si>
    <t>5322E30221612A094C762CDB17086654BDD3312D6759B540F62E50027302DEFB78D1</t>
  </si>
  <si>
    <t>필름카세트</t>
  </si>
  <si>
    <t>매</t>
  </si>
  <si>
    <t>54BDD3312D6759B540F62E50027302DEFB78D2</t>
  </si>
  <si>
    <t>5322E30221612A094C762CDB17086654BDD3312D6759B540F62E50027302DEFB78D2</t>
  </si>
  <si>
    <t>현상액</t>
  </si>
  <si>
    <t>LIT</t>
  </si>
  <si>
    <t>54BDD3312D6759B540F62E50027302DEFB78D3</t>
  </si>
  <si>
    <t>5322E30221612A094C762CDB17086654BDD3312D6759B540F62E50027302DEFB78D3</t>
  </si>
  <si>
    <t>정착액</t>
  </si>
  <si>
    <t>54BDD3312D6759B540F62E50027302DEFB78D4</t>
  </si>
  <si>
    <t>5322E30221612A094C762CDB17086654BDD3312D6759B540F62E50027302DEFB78D4</t>
  </si>
  <si>
    <t>정지액</t>
  </si>
  <si>
    <t>54BDD3312D6759B540F62E50027302DEFB78D5</t>
  </si>
  <si>
    <t>5322E30221612A094C762CDB17086654BDD3312D6759B540F62E50027302DEFB78D5</t>
  </si>
  <si>
    <t>마킹펜</t>
  </si>
  <si>
    <t>54BDD3312D6759B540F62E50027302DEFB7BA4</t>
  </si>
  <si>
    <t>5322E30221612A094C762CDB17086654BDD3312D6759B540F62E50027302DEFB7BA4</t>
  </si>
  <si>
    <t>마그네틱조크</t>
  </si>
  <si>
    <t>54BDD3312D6759B540F62E50027302DEFB7BA5</t>
  </si>
  <si>
    <t>5322E30221612A094C762CDB17086654BDD3312D6759B540F62E50027302DEFB7BA5</t>
  </si>
  <si>
    <t>마스킹테이프</t>
  </si>
  <si>
    <t>54BDD3312D6759B540F62E50027302DEFB7BA6</t>
  </si>
  <si>
    <t>5322E30221612A094C762CDB17086654BDD3312D6759B540F62E50027302DEFB7BA6</t>
  </si>
  <si>
    <t>플랜트전공</t>
  </si>
  <si>
    <t>5337B35F246F815F42B325583229D655534352</t>
  </si>
  <si>
    <t>5322E30221612A094C762CDB1708665337B35F246F815F42B325583229D655534352</t>
  </si>
  <si>
    <t>비파괴시험공</t>
  </si>
  <si>
    <t>5337B35F246F815F42B325583229D655534D52</t>
  </si>
  <si>
    <t>5322E30221612A094C762CDB1708665337B35F246F815F42B325583229D655534D52</t>
  </si>
  <si>
    <t>5322E30221612A094C762CDB1708665337B35F246F815F42B325583229D655534BA4</t>
  </si>
  <si>
    <t>고급품질관리원</t>
  </si>
  <si>
    <t>5337B35F246F815F42B325583229D655534D5C</t>
  </si>
  <si>
    <t>5322E30221612A094C762CDB1708665337B35F246F815F42B325583229D655534D5C</t>
  </si>
  <si>
    <t>5322E30221612A094C762CDB17086652FE033C2A6E631F407929E51FCF352</t>
  </si>
  <si>
    <t>LOCATING WIRE설치    M     ( 호표 116 )</t>
  </si>
  <si>
    <t>300/50OV 내열비닐절연전선(HIV)</t>
  </si>
  <si>
    <t>1.5㎟(1.38㎜)</t>
  </si>
  <si>
    <t>54D8D35B2C6C90974AE32651F2F74D20828E57</t>
  </si>
  <si>
    <t>5322E30221612A094C762CD969AC5D54D8D35B2C6C90974AE32651F2F74D20828E57</t>
  </si>
  <si>
    <t>5322E30221612A094C762CD969AC5D5337B35F246F815F42B325583229D6555348DA</t>
  </si>
  <si>
    <t>5322E30221612A094C762CD969AC5D52FE033C2A6E631F407929E51FC9354</t>
  </si>
  <si>
    <t>라인마크설치    개소     ( 호표 117 )</t>
  </si>
  <si>
    <t>라인마크(황동)</t>
  </si>
  <si>
    <t>도시가스용</t>
  </si>
  <si>
    <t>개당</t>
  </si>
  <si>
    <t>54BDD3312D6759B540F62E50027302DEFB7A9D</t>
  </si>
  <si>
    <t>5322E30221612A094C762CD843AA8C54BDD3312D6759B540F62E50027302DEFB7A9D</t>
  </si>
  <si>
    <t>5322E30221612A094C762CD843AA8C5337B35F246F815F42B325583229D655534BA5</t>
  </si>
  <si>
    <t>5322E30221612A094C762CD843AA8C52FE033C2A6E631F407929E51FC8355</t>
  </si>
  <si>
    <t>표식 SHEET 포설    M     ( 호표 118 )</t>
  </si>
  <si>
    <t>표식 SHEET</t>
  </si>
  <si>
    <t>54BDD3312D6759B540F62E50027302DEFB7BA0</t>
  </si>
  <si>
    <t>5322E30221612A094C762CDDC49C0654BDD3312D6759B540F62E50027302DEFB7BA0</t>
  </si>
  <si>
    <t>5322E30221612A094C762CDDC49C065337B35F246F815F42B325583229D655534BA5</t>
  </si>
  <si>
    <t>5322E30221612A094C762CDDC49C0652FE033C2A6E631F407929E51FC5358</t>
  </si>
  <si>
    <t>PEM 접합(가스용)  D90  개소     ( 호표 119 )</t>
  </si>
  <si>
    <t>5322E30221612A094C762A2E8783D35337B35F246F815F42B325583229D6555348DA</t>
  </si>
  <si>
    <t>5322E30221612A094C762A2E8783D35337B35F246F815F42B325583229D655534BA5</t>
  </si>
  <si>
    <t>인력품의 5%</t>
  </si>
  <si>
    <t>5322E30221612A094C762A2E8783D352FE033C2A6E631F407929E621BC001</t>
  </si>
  <si>
    <t>가스 분기공  D65  개소     ( 호표 120 )</t>
  </si>
  <si>
    <t>5322E30221612A094C762B35F474225337B35F246F815F42B325583229D6555348DA</t>
  </si>
  <si>
    <t>5322E30221612A094C762B35F474225337B35F246F815F42B325583229D655534BA5</t>
  </si>
  <si>
    <t>플랜트용접공</t>
  </si>
  <si>
    <t>5337B35F246F815F42B325583229D655534E74</t>
  </si>
  <si>
    <t>5322E30221612A094C762B35F474225337B35F246F815F42B325583229D655534E74</t>
  </si>
  <si>
    <t>5322E30221612A094C762B35F4742252FE033C2A6E631F407929E621BC001</t>
  </si>
  <si>
    <t>단 가 대 비 표</t>
  </si>
  <si>
    <t>규격</t>
  </si>
  <si>
    <t>조달청가격</t>
  </si>
  <si>
    <t>PAGE</t>
  </si>
  <si>
    <t>물가자료</t>
  </si>
  <si>
    <t>유통물가</t>
  </si>
  <si>
    <t>거래가격</t>
  </si>
  <si>
    <t>조사가격</t>
  </si>
  <si>
    <t>적용단가</t>
  </si>
  <si>
    <t>품목구분</t>
  </si>
  <si>
    <t>노임구분</t>
  </si>
  <si>
    <t>소수점처리</t>
  </si>
  <si>
    <t>(하)166</t>
  </si>
  <si>
    <t>자재 1</t>
  </si>
  <si>
    <t>(하)172</t>
  </si>
  <si>
    <t>부록160</t>
  </si>
  <si>
    <t>자재 2</t>
  </si>
  <si>
    <t>61</t>
  </si>
  <si>
    <t>110</t>
  </si>
  <si>
    <t>자재 3</t>
  </si>
  <si>
    <t>59</t>
  </si>
  <si>
    <t>106</t>
  </si>
  <si>
    <t>자재 4</t>
  </si>
  <si>
    <t>1488</t>
  </si>
  <si>
    <t>자재 5</t>
  </si>
  <si>
    <t>(하)33</t>
  </si>
  <si>
    <t>1238</t>
  </si>
  <si>
    <t>1467</t>
  </si>
  <si>
    <t>자재 6</t>
  </si>
  <si>
    <t>자재 7</t>
  </si>
  <si>
    <t>자재 8</t>
  </si>
  <si>
    <t>(하)32</t>
  </si>
  <si>
    <t>1237</t>
  </si>
  <si>
    <t>자재 9</t>
  </si>
  <si>
    <t>자재 10</t>
  </si>
  <si>
    <t>자재 11</t>
  </si>
  <si>
    <t>자재 12</t>
  </si>
  <si>
    <t>자재 13</t>
  </si>
  <si>
    <t>자재 14</t>
  </si>
  <si>
    <t>자재 15</t>
  </si>
  <si>
    <t>자재 16</t>
  </si>
  <si>
    <t>자재 17</t>
  </si>
  <si>
    <t>자재 18</t>
  </si>
  <si>
    <t>자재 19</t>
  </si>
  <si>
    <t>1395</t>
  </si>
  <si>
    <t>1180</t>
  </si>
  <si>
    <t>1342</t>
  </si>
  <si>
    <t>자재 20</t>
  </si>
  <si>
    <t>자재 21</t>
  </si>
  <si>
    <t>자재 22</t>
  </si>
  <si>
    <t>(하)170</t>
  </si>
  <si>
    <t>부록158</t>
  </si>
  <si>
    <t>자재 23</t>
  </si>
  <si>
    <t>1082</t>
  </si>
  <si>
    <t>863</t>
  </si>
  <si>
    <t>993</t>
  </si>
  <si>
    <t>자재 24</t>
  </si>
  <si>
    <t>46</t>
  </si>
  <si>
    <t>22</t>
  </si>
  <si>
    <t>54</t>
  </si>
  <si>
    <t>자재 25</t>
  </si>
  <si>
    <t>자재 26</t>
  </si>
  <si>
    <t>56</t>
  </si>
  <si>
    <t>28</t>
  </si>
  <si>
    <t>67</t>
  </si>
  <si>
    <t>자재 27</t>
  </si>
  <si>
    <t>자재 28</t>
  </si>
  <si>
    <t>자재 29</t>
  </si>
  <si>
    <t>자재 30</t>
  </si>
  <si>
    <t>212</t>
  </si>
  <si>
    <t>227</t>
  </si>
  <si>
    <t>자재 31</t>
  </si>
  <si>
    <t>204</t>
  </si>
  <si>
    <t>231</t>
  </si>
  <si>
    <t>자재 32</t>
  </si>
  <si>
    <t>954</t>
  </si>
  <si>
    <t>자재 33</t>
  </si>
  <si>
    <t>Ⅰ-833</t>
  </si>
  <si>
    <t>자재 34</t>
  </si>
  <si>
    <t>자재 35</t>
  </si>
  <si>
    <t>881</t>
  </si>
  <si>
    <t>858</t>
  </si>
  <si>
    <t>Ⅰ-700</t>
  </si>
  <si>
    <t>자재 36</t>
  </si>
  <si>
    <t>859</t>
  </si>
  <si>
    <t>자재 37</t>
  </si>
  <si>
    <t>자재 38</t>
  </si>
  <si>
    <t>자재 39</t>
  </si>
  <si>
    <t>885</t>
  </si>
  <si>
    <t>689</t>
  </si>
  <si>
    <t>867</t>
  </si>
  <si>
    <t>Ⅰ-707</t>
  </si>
  <si>
    <t>자재 40</t>
  </si>
  <si>
    <t>자재 41</t>
  </si>
  <si>
    <t>631</t>
  </si>
  <si>
    <t>자재 42</t>
  </si>
  <si>
    <t>Ⅰ-701</t>
  </si>
  <si>
    <t>자재 43</t>
  </si>
  <si>
    <t>53</t>
  </si>
  <si>
    <t>102</t>
  </si>
  <si>
    <t>자재 44</t>
  </si>
  <si>
    <t>50,56</t>
  </si>
  <si>
    <t>101,104</t>
  </si>
  <si>
    <t>자재 45</t>
  </si>
  <si>
    <t>자재 46</t>
  </si>
  <si>
    <t>자재 47</t>
  </si>
  <si>
    <t>86,90</t>
  </si>
  <si>
    <t>자재 48</t>
  </si>
  <si>
    <t>86</t>
  </si>
  <si>
    <t>51</t>
  </si>
  <si>
    <t>99</t>
  </si>
  <si>
    <t>자재 49</t>
  </si>
  <si>
    <t>자재 50</t>
  </si>
  <si>
    <t>90</t>
  </si>
  <si>
    <t>104</t>
  </si>
  <si>
    <t>자재 51</t>
  </si>
  <si>
    <t>87,90</t>
  </si>
  <si>
    <t>49,56</t>
  </si>
  <si>
    <t>98,104</t>
  </si>
  <si>
    <t>자재 52</t>
  </si>
  <si>
    <t>자재 53</t>
  </si>
  <si>
    <t>자재 54</t>
  </si>
  <si>
    <t>자재 55</t>
  </si>
  <si>
    <t>자재 56</t>
  </si>
  <si>
    <t>자재 57</t>
  </si>
  <si>
    <t>91</t>
  </si>
  <si>
    <t>자재 58</t>
  </si>
  <si>
    <t>자재 59</t>
  </si>
  <si>
    <t>96</t>
  </si>
  <si>
    <t>57</t>
  </si>
  <si>
    <t>자재 60</t>
  </si>
  <si>
    <t>26</t>
  </si>
  <si>
    <t>63</t>
  </si>
  <si>
    <t>자재 61</t>
  </si>
  <si>
    <t>자재 62</t>
  </si>
  <si>
    <t>자재 63</t>
  </si>
  <si>
    <t>자재 64</t>
  </si>
  <si>
    <t>자재 65</t>
  </si>
  <si>
    <t>(하)110</t>
  </si>
  <si>
    <t>1306</t>
  </si>
  <si>
    <t>1456</t>
  </si>
  <si>
    <t>자재 66</t>
  </si>
  <si>
    <t>Ⅰ-105</t>
  </si>
  <si>
    <t>자재 67</t>
  </si>
  <si>
    <t>자재 68</t>
  </si>
  <si>
    <t>718</t>
  </si>
  <si>
    <t>646</t>
  </si>
  <si>
    <t>821</t>
  </si>
  <si>
    <t>자재 69</t>
  </si>
  <si>
    <t>자재 70</t>
  </si>
  <si>
    <t>자재 71</t>
  </si>
  <si>
    <t>자재 72</t>
  </si>
  <si>
    <t>자재 73</t>
  </si>
  <si>
    <t>자재 74</t>
  </si>
  <si>
    <t>자재 75</t>
  </si>
  <si>
    <t>Ⅰ-836</t>
  </si>
  <si>
    <t>자재 76</t>
  </si>
  <si>
    <t>393</t>
  </si>
  <si>
    <t>592</t>
  </si>
  <si>
    <t>자재 77</t>
  </si>
  <si>
    <t>991</t>
  </si>
  <si>
    <t>자재 78</t>
  </si>
  <si>
    <t>963</t>
  </si>
  <si>
    <t>Ⅰ-749</t>
  </si>
  <si>
    <t>자재 79</t>
  </si>
  <si>
    <t>자재 80</t>
  </si>
  <si>
    <t>711</t>
  </si>
  <si>
    <t>자재 81</t>
  </si>
  <si>
    <t>627</t>
  </si>
  <si>
    <t>476</t>
  </si>
  <si>
    <t>자재 82</t>
  </si>
  <si>
    <t>601</t>
  </si>
  <si>
    <t>자재 83</t>
  </si>
  <si>
    <t>632</t>
  </si>
  <si>
    <t>자재 84</t>
  </si>
  <si>
    <t>자재 85</t>
  </si>
  <si>
    <t>978</t>
  </si>
  <si>
    <t>자재 86</t>
  </si>
  <si>
    <t>자재 87</t>
  </si>
  <si>
    <t>자재 88</t>
  </si>
  <si>
    <t>871</t>
  </si>
  <si>
    <t>자재 89</t>
  </si>
  <si>
    <t>887</t>
  </si>
  <si>
    <t>690</t>
  </si>
  <si>
    <t>866</t>
  </si>
  <si>
    <t>자재 90</t>
  </si>
  <si>
    <t>자재 91</t>
  </si>
  <si>
    <t>768</t>
  </si>
  <si>
    <t>자재 92</t>
  </si>
  <si>
    <t>769</t>
  </si>
  <si>
    <t>자재 93</t>
  </si>
  <si>
    <t>725</t>
  </si>
  <si>
    <t>자재 94</t>
  </si>
  <si>
    <t>989</t>
  </si>
  <si>
    <t>Ⅰ-745</t>
  </si>
  <si>
    <t>자재 95</t>
  </si>
  <si>
    <t>자재 96</t>
  </si>
  <si>
    <t>962</t>
  </si>
  <si>
    <t>710</t>
  </si>
  <si>
    <t>자재 97</t>
  </si>
  <si>
    <t>자재 98</t>
  </si>
  <si>
    <t>자재 99</t>
  </si>
  <si>
    <t>자재 100</t>
  </si>
  <si>
    <t>자재 101</t>
  </si>
  <si>
    <t>자재 102</t>
  </si>
  <si>
    <t>자재 103</t>
  </si>
  <si>
    <t>845</t>
  </si>
  <si>
    <t>자재 104</t>
  </si>
  <si>
    <t>자재 105</t>
  </si>
  <si>
    <t>830</t>
  </si>
  <si>
    <t>620</t>
  </si>
  <si>
    <t>822</t>
  </si>
  <si>
    <t>자재 106</t>
  </si>
  <si>
    <t>842</t>
  </si>
  <si>
    <t>622</t>
  </si>
  <si>
    <t>824</t>
  </si>
  <si>
    <t>자재 107</t>
  </si>
  <si>
    <t>자재 108</t>
  </si>
  <si>
    <t>839</t>
  </si>
  <si>
    <t>자재 109</t>
  </si>
  <si>
    <t>468</t>
  </si>
  <si>
    <t>Ⅱ-143</t>
  </si>
  <si>
    <t>자재 110</t>
  </si>
  <si>
    <t>955</t>
  </si>
  <si>
    <t>775</t>
  </si>
  <si>
    <t>984</t>
  </si>
  <si>
    <t>자재 111</t>
  </si>
  <si>
    <t>자재 112</t>
  </si>
  <si>
    <t>772</t>
  </si>
  <si>
    <t>979</t>
  </si>
  <si>
    <t>자재 113</t>
  </si>
  <si>
    <t>982</t>
  </si>
  <si>
    <t>자재 114</t>
  </si>
  <si>
    <t>776</t>
  </si>
  <si>
    <t>자재 115</t>
  </si>
  <si>
    <t>자재 116</t>
  </si>
  <si>
    <t>자재 117</t>
  </si>
  <si>
    <t>953</t>
  </si>
  <si>
    <t>자재 118</t>
  </si>
  <si>
    <t>자재 119</t>
  </si>
  <si>
    <t>자재 120</t>
  </si>
  <si>
    <t>자재 121</t>
  </si>
  <si>
    <t>1401</t>
  </si>
  <si>
    <t>자재 122</t>
  </si>
  <si>
    <t>1400</t>
  </si>
  <si>
    <t>자재 123</t>
  </si>
  <si>
    <t>1319</t>
  </si>
  <si>
    <t>자재 124</t>
  </si>
  <si>
    <t>자재 125</t>
  </si>
  <si>
    <t>1277</t>
  </si>
  <si>
    <t>자재 126</t>
  </si>
  <si>
    <t>자재 127</t>
  </si>
  <si>
    <t>(하)44</t>
  </si>
  <si>
    <t>자재 128</t>
  </si>
  <si>
    <t>자재 129</t>
  </si>
  <si>
    <t>자재 130</t>
  </si>
  <si>
    <t>자재 131</t>
  </si>
  <si>
    <t>714</t>
  </si>
  <si>
    <t>532</t>
  </si>
  <si>
    <t>737</t>
  </si>
  <si>
    <t>자재 132</t>
  </si>
  <si>
    <t>자재 133</t>
  </si>
  <si>
    <t>자재 134</t>
  </si>
  <si>
    <t>자재 135</t>
  </si>
  <si>
    <t>자재 136</t>
  </si>
  <si>
    <t>자재 137</t>
  </si>
  <si>
    <t>자재 138</t>
  </si>
  <si>
    <t>자재 139</t>
  </si>
  <si>
    <t>자재 140</t>
  </si>
  <si>
    <t>자재 141</t>
  </si>
  <si>
    <t>자재 142</t>
  </si>
  <si>
    <t>716</t>
  </si>
  <si>
    <t>534</t>
  </si>
  <si>
    <t>739</t>
  </si>
  <si>
    <t>자재 143</t>
  </si>
  <si>
    <t>자재 144</t>
  </si>
  <si>
    <t>752</t>
  </si>
  <si>
    <t>561</t>
  </si>
  <si>
    <t>767</t>
  </si>
  <si>
    <t>자재 145</t>
  </si>
  <si>
    <t>자재 146</t>
  </si>
  <si>
    <t>자재 147</t>
  </si>
  <si>
    <t>자재 148</t>
  </si>
  <si>
    <t>자재 149</t>
  </si>
  <si>
    <t>562</t>
  </si>
  <si>
    <t>자재 150</t>
  </si>
  <si>
    <t>자재 151</t>
  </si>
  <si>
    <t>762</t>
  </si>
  <si>
    <t>568</t>
  </si>
  <si>
    <t>779</t>
  </si>
  <si>
    <t>자재 152</t>
  </si>
  <si>
    <t>자재 153</t>
  </si>
  <si>
    <t>자재 154</t>
  </si>
  <si>
    <t>자재 155</t>
  </si>
  <si>
    <t>자재 156</t>
  </si>
  <si>
    <t>자재 157</t>
  </si>
  <si>
    <t>자재 158</t>
  </si>
  <si>
    <t>자재 159</t>
  </si>
  <si>
    <t>자재 160</t>
  </si>
  <si>
    <t>자재 161</t>
  </si>
  <si>
    <t>611</t>
  </si>
  <si>
    <t>792</t>
  </si>
  <si>
    <t>자재 162</t>
  </si>
  <si>
    <t>805</t>
  </si>
  <si>
    <t>자재 163</t>
  </si>
  <si>
    <t>753</t>
  </si>
  <si>
    <t>566</t>
  </si>
  <si>
    <t>자재 164</t>
  </si>
  <si>
    <t>자재 165</t>
  </si>
  <si>
    <t>759</t>
  </si>
  <si>
    <t>565</t>
  </si>
  <si>
    <t>자재 166</t>
  </si>
  <si>
    <t>자재 167</t>
  </si>
  <si>
    <t>자재 168</t>
  </si>
  <si>
    <t>자재 169</t>
  </si>
  <si>
    <t>757</t>
  </si>
  <si>
    <t>564</t>
  </si>
  <si>
    <t>763</t>
  </si>
  <si>
    <t>자재 170</t>
  </si>
  <si>
    <t>자재 171</t>
  </si>
  <si>
    <t>자재 172</t>
  </si>
  <si>
    <t>자재 173</t>
  </si>
  <si>
    <t>자재 174</t>
  </si>
  <si>
    <t>자재 175</t>
  </si>
  <si>
    <t>자재 176</t>
  </si>
  <si>
    <t>자재 177</t>
  </si>
  <si>
    <t>자재 178</t>
  </si>
  <si>
    <t>자재 179</t>
  </si>
  <si>
    <t>자재 180</t>
  </si>
  <si>
    <t>자재 181</t>
  </si>
  <si>
    <t>자재 182</t>
  </si>
  <si>
    <t>자재 183</t>
  </si>
  <si>
    <t>자재 184</t>
  </si>
  <si>
    <t>자재 185</t>
  </si>
  <si>
    <t>자재 186</t>
  </si>
  <si>
    <t>자재 187</t>
  </si>
  <si>
    <t>자재 188</t>
  </si>
  <si>
    <t>자재 189</t>
  </si>
  <si>
    <t>자재 190</t>
  </si>
  <si>
    <t>자재 191</t>
  </si>
  <si>
    <t>자재 192</t>
  </si>
  <si>
    <t>자재 193</t>
  </si>
  <si>
    <t>자재 194</t>
  </si>
  <si>
    <t>자재 195</t>
  </si>
  <si>
    <t>자재 196</t>
  </si>
  <si>
    <t>자재 197</t>
  </si>
  <si>
    <t>자재 198</t>
  </si>
  <si>
    <t>자재 199</t>
  </si>
  <si>
    <t>자재 200</t>
  </si>
  <si>
    <t>자재 201</t>
  </si>
  <si>
    <t>722</t>
  </si>
  <si>
    <t>535</t>
  </si>
  <si>
    <t>741</t>
  </si>
  <si>
    <t>자재 202</t>
  </si>
  <si>
    <t>자재 203</t>
  </si>
  <si>
    <t>자재 204</t>
  </si>
  <si>
    <t>자재 205</t>
  </si>
  <si>
    <t>자재 206</t>
  </si>
  <si>
    <t>자재 207</t>
  </si>
  <si>
    <t>자재 208</t>
  </si>
  <si>
    <t>자재 209</t>
  </si>
  <si>
    <t>자재 210</t>
  </si>
  <si>
    <t>자재 211</t>
  </si>
  <si>
    <t>자재 212</t>
  </si>
  <si>
    <t>569</t>
  </si>
  <si>
    <t>780</t>
  </si>
  <si>
    <t>자재 213</t>
  </si>
  <si>
    <t>자재 214</t>
  </si>
  <si>
    <t>자재 215</t>
  </si>
  <si>
    <t>자재 216</t>
  </si>
  <si>
    <t>자재 217</t>
  </si>
  <si>
    <t>자재 218</t>
  </si>
  <si>
    <t>자재 219</t>
  </si>
  <si>
    <t>자재 220</t>
  </si>
  <si>
    <t>자재 221</t>
  </si>
  <si>
    <t>자재 222</t>
  </si>
  <si>
    <t>Ⅰ-558</t>
  </si>
  <si>
    <t>자재 223</t>
  </si>
  <si>
    <t>자재 224</t>
  </si>
  <si>
    <t>자재 225</t>
  </si>
  <si>
    <t>자재 226</t>
  </si>
  <si>
    <t>자재 227</t>
  </si>
  <si>
    <t>자재 228</t>
  </si>
  <si>
    <t>자재 229</t>
  </si>
  <si>
    <t>자재 230</t>
  </si>
  <si>
    <t>자재 231</t>
  </si>
  <si>
    <t>자재 232</t>
  </si>
  <si>
    <t>자재 233</t>
  </si>
  <si>
    <t>자재 234</t>
  </si>
  <si>
    <t>자재 235</t>
  </si>
  <si>
    <t>자재 236</t>
  </si>
  <si>
    <t>자재 237</t>
  </si>
  <si>
    <t>자재 238</t>
  </si>
  <si>
    <t>자재 239</t>
  </si>
  <si>
    <t>자재 240</t>
  </si>
  <si>
    <t>자재 241</t>
  </si>
  <si>
    <t>자재 242</t>
  </si>
  <si>
    <t>자재 243</t>
  </si>
  <si>
    <t>자재 244</t>
  </si>
  <si>
    <t>자재 245</t>
  </si>
  <si>
    <t>자재 246</t>
  </si>
  <si>
    <t>자재 247</t>
  </si>
  <si>
    <t>자재 248</t>
  </si>
  <si>
    <t>자재 249</t>
  </si>
  <si>
    <t>880</t>
  </si>
  <si>
    <t>644</t>
  </si>
  <si>
    <t>자재 250</t>
  </si>
  <si>
    <t>자재 251</t>
  </si>
  <si>
    <t>자재 252</t>
  </si>
  <si>
    <t>자재 253</t>
  </si>
  <si>
    <t>자재 254</t>
  </si>
  <si>
    <t>자재 255</t>
  </si>
  <si>
    <t>자재 256</t>
  </si>
  <si>
    <t>자재 257</t>
  </si>
  <si>
    <t>자재 258</t>
  </si>
  <si>
    <t>자재 259</t>
  </si>
  <si>
    <t>자재 260</t>
  </si>
  <si>
    <t>자재 261</t>
  </si>
  <si>
    <t>자재 262</t>
  </si>
  <si>
    <t>자재 263</t>
  </si>
  <si>
    <t>542</t>
  </si>
  <si>
    <t>745</t>
  </si>
  <si>
    <t>자재 264</t>
  </si>
  <si>
    <t>자재 265</t>
  </si>
  <si>
    <t>자재 266</t>
  </si>
  <si>
    <t>724</t>
  </si>
  <si>
    <t>552</t>
  </si>
  <si>
    <t>자재 267</t>
  </si>
  <si>
    <t>자재 268</t>
  </si>
  <si>
    <t>자재 269</t>
  </si>
  <si>
    <t>자재 270</t>
  </si>
  <si>
    <t>자재 271</t>
  </si>
  <si>
    <t>755</t>
  </si>
  <si>
    <t>563</t>
  </si>
  <si>
    <t>761</t>
  </si>
  <si>
    <t>자재 272</t>
  </si>
  <si>
    <t>자재 273</t>
  </si>
  <si>
    <t>837</t>
  </si>
  <si>
    <t>자재 274</t>
  </si>
  <si>
    <t>Ⅰ-607</t>
  </si>
  <si>
    <t>자재 275</t>
  </si>
  <si>
    <t>자재 276</t>
  </si>
  <si>
    <t>자재 277</t>
  </si>
  <si>
    <t>자재 278</t>
  </si>
  <si>
    <t>자재 279</t>
  </si>
  <si>
    <t>621</t>
  </si>
  <si>
    <t>자재 280</t>
  </si>
  <si>
    <t>자재 281</t>
  </si>
  <si>
    <t>844</t>
  </si>
  <si>
    <t>자재 282</t>
  </si>
  <si>
    <t>자재 283</t>
  </si>
  <si>
    <t>(하)327</t>
  </si>
  <si>
    <t>자재 284</t>
  </si>
  <si>
    <t>노임 1</t>
  </si>
  <si>
    <t>B</t>
  </si>
  <si>
    <t>노임 2</t>
  </si>
  <si>
    <t>노임 3</t>
  </si>
  <si>
    <t>노임 4</t>
  </si>
  <si>
    <t>노임 5</t>
  </si>
  <si>
    <t>노임 6</t>
  </si>
  <si>
    <t>노임 7</t>
  </si>
  <si>
    <t>노임 8</t>
  </si>
  <si>
    <t>노임 9</t>
  </si>
  <si>
    <t>노임 10</t>
  </si>
  <si>
    <t>노임 11</t>
  </si>
  <si>
    <t>노임 12</t>
  </si>
  <si>
    <t>노임 13</t>
  </si>
  <si>
    <t>노임 14</t>
  </si>
  <si>
    <t>노임 15</t>
  </si>
  <si>
    <t>노임 16</t>
  </si>
  <si>
    <t>노임 17</t>
  </si>
  <si>
    <t>노임 18</t>
  </si>
  <si>
    <t>자재 285</t>
  </si>
  <si>
    <t>1</t>
  </si>
  <si>
    <t>자재 286</t>
  </si>
  <si>
    <t>자재 287</t>
  </si>
  <si>
    <t>자재 288</t>
  </si>
  <si>
    <t>자재 289</t>
  </si>
  <si>
    <t>자재 290</t>
  </si>
  <si>
    <t>자재 291</t>
  </si>
  <si>
    <t>자재 292</t>
  </si>
  <si>
    <t>자재 293</t>
  </si>
  <si>
    <t>자재 294</t>
  </si>
  <si>
    <t>자재 295</t>
  </si>
  <si>
    <t>자재 296</t>
  </si>
  <si>
    <t>자재 297</t>
  </si>
  <si>
    <t>자재 298</t>
  </si>
  <si>
    <t>자재 299</t>
  </si>
  <si>
    <t>자재 300</t>
  </si>
  <si>
    <t>자재 301</t>
  </si>
  <si>
    <t>자재 302</t>
  </si>
  <si>
    <t>자재 303</t>
  </si>
  <si>
    <t>자재 304</t>
  </si>
  <si>
    <t>자재 305</t>
  </si>
  <si>
    <t>자재 306</t>
  </si>
  <si>
    <t>자재 307</t>
  </si>
  <si>
    <t>자재 308</t>
  </si>
  <si>
    <t>자재 309</t>
  </si>
  <si>
    <t>자재 310</t>
  </si>
  <si>
    <t>자재 311</t>
  </si>
  <si>
    <t>자재 312</t>
  </si>
  <si>
    <t>자재 313</t>
  </si>
  <si>
    <t>자재 314</t>
  </si>
  <si>
    <t>자재 315</t>
  </si>
  <si>
    <t>자재 316</t>
  </si>
  <si>
    <t>자재 317</t>
  </si>
  <si>
    <t>자재 318</t>
  </si>
  <si>
    <t>자재 319</t>
  </si>
  <si>
    <t>자재 320</t>
  </si>
  <si>
    <t>자재 321</t>
  </si>
  <si>
    <t>자재 322</t>
  </si>
  <si>
    <t>자재 323</t>
  </si>
  <si>
    <t>자재 324</t>
  </si>
  <si>
    <t>자재 325</t>
  </si>
  <si>
    <t>자재 326</t>
  </si>
  <si>
    <t>자재 327</t>
  </si>
  <si>
    <t>자재 328</t>
  </si>
  <si>
    <t>자재 329</t>
  </si>
  <si>
    <t>자재 330</t>
  </si>
  <si>
    <t>자재 331</t>
  </si>
  <si>
    <t>자재 332</t>
  </si>
  <si>
    <t>자재 333</t>
  </si>
  <si>
    <t>자재 334</t>
  </si>
  <si>
    <t>자재 335</t>
  </si>
  <si>
    <t>자재 336</t>
  </si>
  <si>
    <t>자재 337</t>
  </si>
  <si>
    <t>자재 338</t>
  </si>
  <si>
    <t>자재 339</t>
  </si>
  <si>
    <t>자재 340</t>
  </si>
  <si>
    <t>자재 341</t>
  </si>
  <si>
    <t>자재 342</t>
  </si>
  <si>
    <t>자재 343</t>
  </si>
  <si>
    <t>자재 344</t>
  </si>
  <si>
    <t>자재 345</t>
  </si>
  <si>
    <t>자재 346</t>
  </si>
  <si>
    <t>자재 347</t>
  </si>
  <si>
    <t>자재 348</t>
  </si>
  <si>
    <t>자재 349</t>
  </si>
  <si>
    <t>자재 350</t>
  </si>
  <si>
    <t>자재 351</t>
  </si>
  <si>
    <t>자재 352</t>
  </si>
  <si>
    <t>자재 353</t>
  </si>
  <si>
    <t>자재 354</t>
  </si>
  <si>
    <t>자재 355</t>
  </si>
  <si>
    <t>자재 356</t>
  </si>
  <si>
    <t>자재 357</t>
  </si>
  <si>
    <t>자재 358</t>
  </si>
  <si>
    <t>자재 359</t>
  </si>
  <si>
    <t>이 Sheet는 수정하지 마십시요</t>
  </si>
  <si>
    <t>공사구분</t>
  </si>
  <si>
    <t>C</t>
  </si>
  <si>
    <t>확정내역</t>
  </si>
  <si>
    <t>원내역</t>
  </si>
  <si>
    <t>자재단가적용</t>
  </si>
  <si>
    <t>경비단가적용</t>
  </si>
  <si>
    <t>품목코드형식</t>
  </si>
  <si>
    <t>XXXX-XXXX-XXXXXXXXX</t>
  </si>
  <si>
    <t>내역금액소수점처리</t>
  </si>
  <si>
    <t>일위대가내역소수점처리</t>
  </si>
  <si>
    <t>단가명</t>
  </si>
  <si>
    <t>TTTTT</t>
  </si>
  <si>
    <t>환율</t>
  </si>
  <si>
    <t>시간당작업량</t>
  </si>
  <si>
    <t>R</t>
  </si>
  <si>
    <t>1회 사이클시간</t>
  </si>
  <si>
    <t>시간당 작업사이클</t>
  </si>
  <si>
    <t>일반변수</t>
  </si>
  <si>
    <t>시간당 노임산출 계수</t>
  </si>
  <si>
    <t>1/8*16/12*25/20</t>
  </si>
  <si>
    <t>재료비 할증 계수</t>
  </si>
  <si>
    <t>노무비 할증 계수</t>
  </si>
  <si>
    <t>경비 할증 계수</t>
  </si>
  <si>
    <t>내역,일위대가 품명,규격,단위 따로적용</t>
  </si>
  <si>
    <t>코드</t>
  </si>
  <si>
    <t>공종구분명</t>
  </si>
  <si>
    <t>원가비목코드</t>
  </si>
  <si>
    <t>작 업 부 산 물</t>
  </si>
  <si>
    <t>A3</t>
  </si>
  <si>
    <t>운    반    비</t>
  </si>
  <si>
    <t>C1</t>
  </si>
  <si>
    <t>관 급 자 재 비</t>
  </si>
  <si>
    <t>DJ</t>
  </si>
  <si>
    <t>사 급 자 재 비</t>
  </si>
  <si>
    <t>D3</t>
  </si>
  <si>
    <t>외    자    재</t>
  </si>
  <si>
    <t>...</t>
  </si>
  <si>
    <t>잔토처리</t>
    <phoneticPr fontId="1" type="noConversion"/>
  </si>
  <si>
    <t>기계90%+인력10%</t>
    <phoneticPr fontId="1" type="noConversion"/>
  </si>
  <si>
    <t>모래부설</t>
    <phoneticPr fontId="1" type="noConversion"/>
  </si>
  <si>
    <t>기계90%+인력10%</t>
    <phoneticPr fontId="1" type="noConversion"/>
  </si>
  <si>
    <t>저압케이블전공</t>
    <phoneticPr fontId="1" type="noConversion"/>
  </si>
  <si>
    <t>FD/FVD 휴즈</t>
    <phoneticPr fontId="1" type="noConversion"/>
  </si>
  <si>
    <t>FCV</t>
    <phoneticPr fontId="1" type="noConversion"/>
  </si>
</sst>
</file>

<file path=xl/styles.xml><?xml version="1.0" encoding="utf-8"?>
<styleSheet xmlns="http://schemas.openxmlformats.org/spreadsheetml/2006/main">
  <numFmts count="9">
    <numFmt numFmtId="41" formatCode="_-* #,##0_-;\-* #,##0_-;_-* &quot;-&quot;_-;_-@_-"/>
    <numFmt numFmtId="43" formatCode="_-* #,##0.00_-;\-* #,##0.00_-;_-* &quot;-&quot;??_-;_-@_-"/>
    <numFmt numFmtId="176" formatCode="#,###"/>
    <numFmt numFmtId="177" formatCode="#,##0.0"/>
    <numFmt numFmtId="178" formatCode="#,##0.00;\-#,##0.00;#"/>
    <numFmt numFmtId="179" formatCode="_ * #,##0_ ;_ * \-#,##0_ ;_ * &quot;-&quot;_ ;_ @_ "/>
    <numFmt numFmtId="180" formatCode="_ * #,##0.00_ ;_ * \-#,##0.00_ ;_ * &quot;-&quot;??_ ;_ @_ "/>
    <numFmt numFmtId="181" formatCode="0.000000%"/>
    <numFmt numFmtId="182" formatCode="0_);[Red]\(0\)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돋움체"/>
      <family val="3"/>
      <charset val="129"/>
    </font>
    <font>
      <sz val="11"/>
      <name val="돋움"/>
      <family val="3"/>
      <charset val="129"/>
    </font>
    <font>
      <sz val="10"/>
      <name val="Arial"/>
      <family val="2"/>
    </font>
    <font>
      <sz val="7"/>
      <name val="Small Fonts"/>
      <family val="2"/>
    </font>
    <font>
      <sz val="9"/>
      <color indexed="8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FF0000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7" fillId="0" borderId="0"/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37" fontId="9" fillId="0" borderId="0"/>
    <xf numFmtId="0" fontId="8" fillId="0" borderId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0" fillId="0" borderId="0"/>
    <xf numFmtId="0" fontId="11" fillId="0" borderId="0">
      <alignment vertical="center"/>
    </xf>
    <xf numFmtId="41" fontId="7" fillId="0" borderId="0" applyFont="0" applyFill="0" applyBorder="0" applyAlignment="0" applyProtection="0"/>
  </cellStyleXfs>
  <cellXfs count="3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quotePrefix="1">
      <alignment vertical="center"/>
    </xf>
    <xf numFmtId="0" fontId="3" fillId="0" borderId="1" xfId="0" quotePrefix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quotePrefix="1" applyAlignment="1">
      <alignment vertical="center"/>
    </xf>
    <xf numFmtId="176" fontId="0" fillId="0" borderId="0" xfId="0" applyNumberFormat="1" applyAlignment="1">
      <alignment vertical="center"/>
    </xf>
    <xf numFmtId="0" fontId="4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177" fontId="5" fillId="0" borderId="1" xfId="0" applyNumberFormat="1" applyFont="1" applyBorder="1" applyAlignment="1">
      <alignment vertical="center" wrapText="1"/>
    </xf>
    <xf numFmtId="178" fontId="5" fillId="0" borderId="1" xfId="0" applyNumberFormat="1" applyFont="1" applyBorder="1" applyAlignment="1">
      <alignment vertical="center" wrapText="1"/>
    </xf>
    <xf numFmtId="178" fontId="0" fillId="0" borderId="0" xfId="0" applyNumberFormat="1" applyAlignment="1">
      <alignment vertical="center"/>
    </xf>
    <xf numFmtId="0" fontId="12" fillId="0" borderId="1" xfId="0" applyFont="1" applyBorder="1" applyAlignment="1">
      <alignment vertical="center" wrapText="1"/>
    </xf>
    <xf numFmtId="178" fontId="12" fillId="0" borderId="1" xfId="0" applyNumberFormat="1" applyFont="1" applyBorder="1" applyAlignment="1">
      <alignment vertical="center" wrapText="1"/>
    </xf>
    <xf numFmtId="0" fontId="5" fillId="2" borderId="1" xfId="0" quotePrefix="1" applyFont="1" applyFill="1" applyBorder="1" applyAlignment="1">
      <alignment vertical="center" wrapText="1"/>
    </xf>
    <xf numFmtId="178" fontId="5" fillId="2" borderId="1" xfId="0" quotePrefix="1" applyNumberFormat="1" applyFont="1" applyFill="1" applyBorder="1" applyAlignment="1">
      <alignment vertical="center" wrapText="1"/>
    </xf>
    <xf numFmtId="0" fontId="0" fillId="0" borderId="0" xfId="0" quotePrefix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177" fontId="5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vertical="center" wrapText="1"/>
    </xf>
    <xf numFmtId="177" fontId="12" fillId="0" borderId="1" xfId="0" applyNumberFormat="1" applyFont="1" applyBorder="1" applyAlignment="1">
      <alignment vertical="center" wrapText="1"/>
    </xf>
    <xf numFmtId="0" fontId="6" fillId="0" borderId="0" xfId="0" applyFont="1" applyAlignment="1">
      <alignment vertical="center"/>
    </xf>
  </cellXfs>
  <cellStyles count="15">
    <cellStyle name="Comma [0]_1995" xfId="2"/>
    <cellStyle name="Comma_1995" xfId="3"/>
    <cellStyle name="Currency [0]_1995" xfId="4"/>
    <cellStyle name="Currency_1995" xfId="5"/>
    <cellStyle name="no dec" xfId="6"/>
    <cellStyle name="Normal_#26-PSS Rev and Drivers " xfId="7"/>
    <cellStyle name="쉼표 [0] 2" xfId="9"/>
    <cellStyle name="쉼표 [0] 2 3 2" xfId="14"/>
    <cellStyle name="쉼표 2" xfId="8"/>
    <cellStyle name="콤마 [0]_0ev2ylkxWrYu3fuyhscofzrLK" xfId="10"/>
    <cellStyle name="콤마_0ev2ylkxWrYu3fuyhscofzrLK" xfId="11"/>
    <cellStyle name="표준" xfId="0" builtinId="0"/>
    <cellStyle name="표준 13" xfId="12"/>
    <cellStyle name="표준 2" xfId="1"/>
    <cellStyle name="표준 3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7"/>
  <sheetViews>
    <sheetView zoomScaleNormal="100" workbookViewId="0">
      <pane ySplit="4" topLeftCell="A5" activePane="bottomLeft" state="frozen"/>
      <selection pane="bottomLeft" activeCell="E19" sqref="E19"/>
    </sheetView>
  </sheetViews>
  <sheetFormatPr defaultRowHeight="16.5"/>
  <cols>
    <col min="1" max="1" width="40.625" customWidth="1"/>
    <col min="2" max="2" width="20.625" customWidth="1"/>
    <col min="3" max="4" width="4.625" customWidth="1"/>
    <col min="5" max="12" width="13.62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</cols>
  <sheetData>
    <row r="1" spans="1:20" ht="30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0" ht="30" customHeight="1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20" ht="30" customHeight="1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/>
      <c r="G3" s="20" t="s">
        <v>9</v>
      </c>
      <c r="H3" s="20"/>
      <c r="I3" s="20" t="s">
        <v>10</v>
      </c>
      <c r="J3" s="20"/>
      <c r="K3" s="20" t="s">
        <v>11</v>
      </c>
      <c r="L3" s="20"/>
      <c r="M3" s="20" t="s">
        <v>12</v>
      </c>
      <c r="N3" s="19" t="s">
        <v>13</v>
      </c>
      <c r="O3" s="19" t="s">
        <v>14</v>
      </c>
      <c r="P3" s="19" t="s">
        <v>15</v>
      </c>
      <c r="Q3" s="19" t="s">
        <v>16</v>
      </c>
      <c r="R3" s="19" t="s">
        <v>17</v>
      </c>
      <c r="S3" s="19" t="s">
        <v>18</v>
      </c>
      <c r="T3" s="19" t="s">
        <v>19</v>
      </c>
    </row>
    <row r="4" spans="1:20" ht="30" customHeight="1">
      <c r="A4" s="21"/>
      <c r="B4" s="21"/>
      <c r="C4" s="21"/>
      <c r="D4" s="21"/>
      <c r="E4" s="7" t="s">
        <v>7</v>
      </c>
      <c r="F4" s="7" t="s">
        <v>8</v>
      </c>
      <c r="G4" s="7" t="s">
        <v>7</v>
      </c>
      <c r="H4" s="7" t="s">
        <v>8</v>
      </c>
      <c r="I4" s="7" t="s">
        <v>7</v>
      </c>
      <c r="J4" s="7" t="s">
        <v>8</v>
      </c>
      <c r="K4" s="7" t="s">
        <v>7</v>
      </c>
      <c r="L4" s="7" t="s">
        <v>8</v>
      </c>
      <c r="M4" s="21"/>
      <c r="N4" s="19"/>
      <c r="O4" s="19"/>
      <c r="P4" s="19"/>
      <c r="Q4" s="19"/>
      <c r="R4" s="19"/>
      <c r="S4" s="19"/>
      <c r="T4" s="19"/>
    </row>
    <row r="5" spans="1:20" ht="30" customHeight="1">
      <c r="A5" s="8" t="s">
        <v>51</v>
      </c>
      <c r="B5" s="8" t="s">
        <v>52</v>
      </c>
      <c r="C5" s="8" t="s">
        <v>52</v>
      </c>
      <c r="D5" s="9">
        <v>1</v>
      </c>
      <c r="E5" s="10">
        <f>F6+F17</f>
        <v>109058261</v>
      </c>
      <c r="F5" s="10">
        <f t="shared" ref="F5:F19" si="0">E5*D5</f>
        <v>109058261</v>
      </c>
      <c r="G5" s="10">
        <f>H6+H17</f>
        <v>0</v>
      </c>
      <c r="H5" s="10">
        <f t="shared" ref="H5:H19" si="1">G5*D5</f>
        <v>0</v>
      </c>
      <c r="I5" s="10">
        <f>J6+J17</f>
        <v>0</v>
      </c>
      <c r="J5" s="10">
        <f t="shared" ref="J5:J19" si="2">I5*D5</f>
        <v>0</v>
      </c>
      <c r="K5" s="10">
        <f t="shared" ref="K5:K19" si="3">E5+G5+I5</f>
        <v>109058261</v>
      </c>
      <c r="L5" s="10">
        <f t="shared" ref="L5:L19" si="4">F5+H5+J5</f>
        <v>109058261</v>
      </c>
      <c r="M5" s="8" t="s">
        <v>52</v>
      </c>
      <c r="N5" s="5" t="s">
        <v>53</v>
      </c>
      <c r="O5" s="5" t="s">
        <v>52</v>
      </c>
      <c r="P5" s="5" t="s">
        <v>52</v>
      </c>
      <c r="Q5" s="5" t="s">
        <v>52</v>
      </c>
      <c r="R5" s="1">
        <v>1</v>
      </c>
      <c r="S5" s="5" t="s">
        <v>52</v>
      </c>
      <c r="T5" s="6"/>
    </row>
    <row r="6" spans="1:20" ht="30" customHeight="1">
      <c r="A6" s="8" t="s">
        <v>54</v>
      </c>
      <c r="B6" s="8" t="s">
        <v>52</v>
      </c>
      <c r="C6" s="8" t="s">
        <v>52</v>
      </c>
      <c r="D6" s="9">
        <v>1</v>
      </c>
      <c r="E6" s="10">
        <f>F7+F8+F9+F13+F14+F15+F16</f>
        <v>0</v>
      </c>
      <c r="F6" s="10">
        <f t="shared" si="0"/>
        <v>0</v>
      </c>
      <c r="G6" s="10">
        <f>H7+H8+H9+H13+H14+H15+H16</f>
        <v>0</v>
      </c>
      <c r="H6" s="10">
        <f t="shared" si="1"/>
        <v>0</v>
      </c>
      <c r="I6" s="10">
        <f>J7+J8+J9+J13+J14+J15+J16</f>
        <v>0</v>
      </c>
      <c r="J6" s="10">
        <f t="shared" si="2"/>
        <v>0</v>
      </c>
      <c r="K6" s="10">
        <f t="shared" si="3"/>
        <v>0</v>
      </c>
      <c r="L6" s="10">
        <f t="shared" si="4"/>
        <v>0</v>
      </c>
      <c r="M6" s="8" t="s">
        <v>52</v>
      </c>
      <c r="N6" s="5" t="s">
        <v>55</v>
      </c>
      <c r="O6" s="5" t="s">
        <v>52</v>
      </c>
      <c r="P6" s="5" t="s">
        <v>53</v>
      </c>
      <c r="Q6" s="5" t="s">
        <v>52</v>
      </c>
      <c r="R6" s="1">
        <v>2</v>
      </c>
      <c r="S6" s="5" t="s">
        <v>52</v>
      </c>
      <c r="T6" s="6"/>
    </row>
    <row r="7" spans="1:20" ht="30" customHeight="1">
      <c r="A7" s="8" t="s">
        <v>56</v>
      </c>
      <c r="B7" s="8" t="s">
        <v>52</v>
      </c>
      <c r="C7" s="8" t="s">
        <v>52</v>
      </c>
      <c r="D7" s="9">
        <v>1</v>
      </c>
      <c r="E7" s="10">
        <f>공종별내역서!F27</f>
        <v>0</v>
      </c>
      <c r="F7" s="10">
        <f t="shared" si="0"/>
        <v>0</v>
      </c>
      <c r="G7" s="10">
        <f>공종별내역서!H27</f>
        <v>0</v>
      </c>
      <c r="H7" s="10">
        <f t="shared" si="1"/>
        <v>0</v>
      </c>
      <c r="I7" s="10">
        <f>공종별내역서!J27</f>
        <v>0</v>
      </c>
      <c r="J7" s="10">
        <f t="shared" si="2"/>
        <v>0</v>
      </c>
      <c r="K7" s="10">
        <f t="shared" si="3"/>
        <v>0</v>
      </c>
      <c r="L7" s="10">
        <f t="shared" si="4"/>
        <v>0</v>
      </c>
      <c r="M7" s="8" t="s">
        <v>52</v>
      </c>
      <c r="N7" s="5" t="s">
        <v>57</v>
      </c>
      <c r="O7" s="5" t="s">
        <v>52</v>
      </c>
      <c r="P7" s="5" t="s">
        <v>55</v>
      </c>
      <c r="Q7" s="5" t="s">
        <v>52</v>
      </c>
      <c r="R7" s="1">
        <v>3</v>
      </c>
      <c r="S7" s="5" t="s">
        <v>52</v>
      </c>
      <c r="T7" s="6"/>
    </row>
    <row r="8" spans="1:20" ht="30" customHeight="1">
      <c r="A8" s="8" t="s">
        <v>95</v>
      </c>
      <c r="B8" s="8" t="s">
        <v>52</v>
      </c>
      <c r="C8" s="8" t="s">
        <v>52</v>
      </c>
      <c r="D8" s="9">
        <v>1</v>
      </c>
      <c r="E8" s="10">
        <f>공종별내역서!F75</f>
        <v>0</v>
      </c>
      <c r="F8" s="10">
        <f t="shared" si="0"/>
        <v>0</v>
      </c>
      <c r="G8" s="10">
        <f>공종별내역서!H75</f>
        <v>0</v>
      </c>
      <c r="H8" s="10">
        <f t="shared" si="1"/>
        <v>0</v>
      </c>
      <c r="I8" s="10">
        <f>공종별내역서!J75</f>
        <v>0</v>
      </c>
      <c r="J8" s="10">
        <f t="shared" si="2"/>
        <v>0</v>
      </c>
      <c r="K8" s="10">
        <f t="shared" si="3"/>
        <v>0</v>
      </c>
      <c r="L8" s="10">
        <f t="shared" si="4"/>
        <v>0</v>
      </c>
      <c r="M8" s="8" t="s">
        <v>52</v>
      </c>
      <c r="N8" s="5" t="s">
        <v>96</v>
      </c>
      <c r="O8" s="5" t="s">
        <v>52</v>
      </c>
      <c r="P8" s="5" t="s">
        <v>55</v>
      </c>
      <c r="Q8" s="5" t="s">
        <v>52</v>
      </c>
      <c r="R8" s="1">
        <v>3</v>
      </c>
      <c r="S8" s="5" t="s">
        <v>52</v>
      </c>
      <c r="T8" s="6"/>
    </row>
    <row r="9" spans="1:20" ht="30" customHeight="1">
      <c r="A9" s="8" t="s">
        <v>215</v>
      </c>
      <c r="B9" s="8" t="s">
        <v>52</v>
      </c>
      <c r="C9" s="8" t="s">
        <v>52</v>
      </c>
      <c r="D9" s="9">
        <v>1</v>
      </c>
      <c r="E9" s="10">
        <f>F10+F11+F12</f>
        <v>0</v>
      </c>
      <c r="F9" s="10">
        <f t="shared" si="0"/>
        <v>0</v>
      </c>
      <c r="G9" s="10">
        <f>H10+H11+H12</f>
        <v>0</v>
      </c>
      <c r="H9" s="10">
        <f t="shared" si="1"/>
        <v>0</v>
      </c>
      <c r="I9" s="10">
        <f>J10+J11+J12</f>
        <v>0</v>
      </c>
      <c r="J9" s="10">
        <f t="shared" si="2"/>
        <v>0</v>
      </c>
      <c r="K9" s="10">
        <f t="shared" si="3"/>
        <v>0</v>
      </c>
      <c r="L9" s="10">
        <f t="shared" si="4"/>
        <v>0</v>
      </c>
      <c r="M9" s="8" t="s">
        <v>52</v>
      </c>
      <c r="N9" s="5" t="s">
        <v>216</v>
      </c>
      <c r="O9" s="5" t="s">
        <v>52</v>
      </c>
      <c r="P9" s="5" t="s">
        <v>55</v>
      </c>
      <c r="Q9" s="5" t="s">
        <v>52</v>
      </c>
      <c r="R9" s="1">
        <v>3</v>
      </c>
      <c r="S9" s="5" t="s">
        <v>52</v>
      </c>
      <c r="T9" s="6"/>
    </row>
    <row r="10" spans="1:20" ht="30" customHeight="1">
      <c r="A10" s="8" t="s">
        <v>217</v>
      </c>
      <c r="B10" s="8" t="s">
        <v>52</v>
      </c>
      <c r="C10" s="8" t="s">
        <v>52</v>
      </c>
      <c r="D10" s="9">
        <v>1</v>
      </c>
      <c r="E10" s="10">
        <f>공종별내역서!F99</f>
        <v>0</v>
      </c>
      <c r="F10" s="10">
        <f t="shared" si="0"/>
        <v>0</v>
      </c>
      <c r="G10" s="10">
        <f>공종별내역서!H99</f>
        <v>0</v>
      </c>
      <c r="H10" s="10">
        <f t="shared" si="1"/>
        <v>0</v>
      </c>
      <c r="I10" s="10">
        <f>공종별내역서!J99</f>
        <v>0</v>
      </c>
      <c r="J10" s="10">
        <f t="shared" si="2"/>
        <v>0</v>
      </c>
      <c r="K10" s="10">
        <f t="shared" si="3"/>
        <v>0</v>
      </c>
      <c r="L10" s="10">
        <f t="shared" si="4"/>
        <v>0</v>
      </c>
      <c r="M10" s="8" t="s">
        <v>52</v>
      </c>
      <c r="N10" s="5" t="s">
        <v>218</v>
      </c>
      <c r="O10" s="5" t="s">
        <v>52</v>
      </c>
      <c r="P10" s="5" t="s">
        <v>216</v>
      </c>
      <c r="Q10" s="5" t="s">
        <v>52</v>
      </c>
      <c r="R10" s="1">
        <v>4</v>
      </c>
      <c r="S10" s="5" t="s">
        <v>52</v>
      </c>
      <c r="T10" s="6"/>
    </row>
    <row r="11" spans="1:20" ht="30" customHeight="1">
      <c r="A11" s="8" t="s">
        <v>263</v>
      </c>
      <c r="B11" s="8" t="s">
        <v>52</v>
      </c>
      <c r="C11" s="8" t="s">
        <v>52</v>
      </c>
      <c r="D11" s="9">
        <v>1</v>
      </c>
      <c r="E11" s="10">
        <f>공종별내역서!F219</f>
        <v>0</v>
      </c>
      <c r="F11" s="10">
        <f t="shared" si="0"/>
        <v>0</v>
      </c>
      <c r="G11" s="10">
        <f>공종별내역서!H219</f>
        <v>0</v>
      </c>
      <c r="H11" s="10">
        <f t="shared" si="1"/>
        <v>0</v>
      </c>
      <c r="I11" s="10">
        <f>공종별내역서!J219</f>
        <v>0</v>
      </c>
      <c r="J11" s="10">
        <f t="shared" si="2"/>
        <v>0</v>
      </c>
      <c r="K11" s="10">
        <f t="shared" si="3"/>
        <v>0</v>
      </c>
      <c r="L11" s="10">
        <f t="shared" si="4"/>
        <v>0</v>
      </c>
      <c r="M11" s="8" t="s">
        <v>52</v>
      </c>
      <c r="N11" s="5" t="s">
        <v>264</v>
      </c>
      <c r="O11" s="5" t="s">
        <v>52</v>
      </c>
      <c r="P11" s="5" t="s">
        <v>216</v>
      </c>
      <c r="Q11" s="5" t="s">
        <v>52</v>
      </c>
      <c r="R11" s="1">
        <v>4</v>
      </c>
      <c r="S11" s="5" t="s">
        <v>52</v>
      </c>
      <c r="T11" s="6"/>
    </row>
    <row r="12" spans="1:20" ht="30" customHeight="1">
      <c r="A12" s="8" t="s">
        <v>621</v>
      </c>
      <c r="B12" s="8" t="s">
        <v>52</v>
      </c>
      <c r="C12" s="8" t="s">
        <v>52</v>
      </c>
      <c r="D12" s="9">
        <v>1</v>
      </c>
      <c r="E12" s="10">
        <f>공종별내역서!F339</f>
        <v>0</v>
      </c>
      <c r="F12" s="10">
        <f t="shared" si="0"/>
        <v>0</v>
      </c>
      <c r="G12" s="10">
        <f>공종별내역서!H339</f>
        <v>0</v>
      </c>
      <c r="H12" s="10">
        <f t="shared" si="1"/>
        <v>0</v>
      </c>
      <c r="I12" s="10">
        <f>공종별내역서!J339</f>
        <v>0</v>
      </c>
      <c r="J12" s="10">
        <f t="shared" si="2"/>
        <v>0</v>
      </c>
      <c r="K12" s="10">
        <f t="shared" si="3"/>
        <v>0</v>
      </c>
      <c r="L12" s="10">
        <f t="shared" si="4"/>
        <v>0</v>
      </c>
      <c r="M12" s="8" t="s">
        <v>52</v>
      </c>
      <c r="N12" s="5" t="s">
        <v>622</v>
      </c>
      <c r="O12" s="5" t="s">
        <v>52</v>
      </c>
      <c r="P12" s="5" t="s">
        <v>216</v>
      </c>
      <c r="Q12" s="5" t="s">
        <v>52</v>
      </c>
      <c r="R12" s="1">
        <v>4</v>
      </c>
      <c r="S12" s="5" t="s">
        <v>52</v>
      </c>
      <c r="T12" s="6"/>
    </row>
    <row r="13" spans="1:20" ht="30" customHeight="1">
      <c r="A13" s="8" t="s">
        <v>904</v>
      </c>
      <c r="B13" s="8" t="s">
        <v>52</v>
      </c>
      <c r="C13" s="8" t="s">
        <v>52</v>
      </c>
      <c r="D13" s="9">
        <v>1</v>
      </c>
      <c r="E13" s="10">
        <f>공종별내역서!F387</f>
        <v>0</v>
      </c>
      <c r="F13" s="10">
        <f t="shared" si="0"/>
        <v>0</v>
      </c>
      <c r="G13" s="10">
        <f>공종별내역서!H387</f>
        <v>0</v>
      </c>
      <c r="H13" s="10">
        <f t="shared" si="1"/>
        <v>0</v>
      </c>
      <c r="I13" s="10">
        <f>공종별내역서!J387</f>
        <v>0</v>
      </c>
      <c r="J13" s="10">
        <f t="shared" si="2"/>
        <v>0</v>
      </c>
      <c r="K13" s="10">
        <f t="shared" si="3"/>
        <v>0</v>
      </c>
      <c r="L13" s="10">
        <f t="shared" si="4"/>
        <v>0</v>
      </c>
      <c r="M13" s="8" t="s">
        <v>52</v>
      </c>
      <c r="N13" s="5" t="s">
        <v>905</v>
      </c>
      <c r="O13" s="5" t="s">
        <v>52</v>
      </c>
      <c r="P13" s="5" t="s">
        <v>55</v>
      </c>
      <c r="Q13" s="5" t="s">
        <v>52</v>
      </c>
      <c r="R13" s="1">
        <v>3</v>
      </c>
      <c r="S13" s="5" t="s">
        <v>52</v>
      </c>
      <c r="T13" s="6"/>
    </row>
    <row r="14" spans="1:20" ht="30" customHeight="1">
      <c r="A14" s="8" t="s">
        <v>1012</v>
      </c>
      <c r="B14" s="8" t="s">
        <v>52</v>
      </c>
      <c r="C14" s="8" t="s">
        <v>52</v>
      </c>
      <c r="D14" s="9">
        <v>1</v>
      </c>
      <c r="E14" s="10">
        <f>공종별내역서!F459</f>
        <v>0</v>
      </c>
      <c r="F14" s="10">
        <f t="shared" si="0"/>
        <v>0</v>
      </c>
      <c r="G14" s="10">
        <f>공종별내역서!H459</f>
        <v>0</v>
      </c>
      <c r="H14" s="10">
        <f t="shared" si="1"/>
        <v>0</v>
      </c>
      <c r="I14" s="10">
        <f>공종별내역서!J459</f>
        <v>0</v>
      </c>
      <c r="J14" s="10">
        <f t="shared" si="2"/>
        <v>0</v>
      </c>
      <c r="K14" s="10">
        <f t="shared" si="3"/>
        <v>0</v>
      </c>
      <c r="L14" s="10">
        <f t="shared" si="4"/>
        <v>0</v>
      </c>
      <c r="M14" s="8" t="s">
        <v>52</v>
      </c>
      <c r="N14" s="5" t="s">
        <v>1013</v>
      </c>
      <c r="O14" s="5" t="s">
        <v>52</v>
      </c>
      <c r="P14" s="5" t="s">
        <v>55</v>
      </c>
      <c r="Q14" s="5" t="s">
        <v>52</v>
      </c>
      <c r="R14" s="1">
        <v>3</v>
      </c>
      <c r="S14" s="5" t="s">
        <v>52</v>
      </c>
      <c r="T14" s="6"/>
    </row>
    <row r="15" spans="1:20" ht="30" customHeight="1">
      <c r="A15" s="8" t="s">
        <v>1175</v>
      </c>
      <c r="B15" s="8" t="s">
        <v>52</v>
      </c>
      <c r="C15" s="8" t="s">
        <v>52</v>
      </c>
      <c r="D15" s="9">
        <v>1</v>
      </c>
      <c r="E15" s="10">
        <f>공종별내역서!F483</f>
        <v>0</v>
      </c>
      <c r="F15" s="10">
        <f t="shared" si="0"/>
        <v>0</v>
      </c>
      <c r="G15" s="10">
        <f>공종별내역서!H483</f>
        <v>0</v>
      </c>
      <c r="H15" s="10">
        <f t="shared" si="1"/>
        <v>0</v>
      </c>
      <c r="I15" s="10">
        <f>공종별내역서!J483</f>
        <v>0</v>
      </c>
      <c r="J15" s="10">
        <f t="shared" si="2"/>
        <v>0</v>
      </c>
      <c r="K15" s="10">
        <f t="shared" si="3"/>
        <v>0</v>
      </c>
      <c r="L15" s="10">
        <f t="shared" si="4"/>
        <v>0</v>
      </c>
      <c r="M15" s="8" t="s">
        <v>52</v>
      </c>
      <c r="N15" s="5" t="s">
        <v>1176</v>
      </c>
      <c r="O15" s="5" t="s">
        <v>52</v>
      </c>
      <c r="P15" s="5" t="s">
        <v>55</v>
      </c>
      <c r="Q15" s="5" t="s">
        <v>52</v>
      </c>
      <c r="R15" s="1">
        <v>3</v>
      </c>
      <c r="S15" s="5" t="s">
        <v>52</v>
      </c>
      <c r="T15" s="6"/>
    </row>
    <row r="16" spans="1:20" ht="30" customHeight="1">
      <c r="A16" s="8" t="s">
        <v>1186</v>
      </c>
      <c r="B16" s="8" t="s">
        <v>52</v>
      </c>
      <c r="C16" s="8" t="s">
        <v>52</v>
      </c>
      <c r="D16" s="9">
        <v>1</v>
      </c>
      <c r="E16" s="10">
        <f>공종별내역서!F531</f>
        <v>0</v>
      </c>
      <c r="F16" s="10">
        <f t="shared" si="0"/>
        <v>0</v>
      </c>
      <c r="G16" s="10">
        <f>공종별내역서!H531</f>
        <v>0</v>
      </c>
      <c r="H16" s="10">
        <f t="shared" si="1"/>
        <v>0</v>
      </c>
      <c r="I16" s="10">
        <f>공종별내역서!J531</f>
        <v>0</v>
      </c>
      <c r="J16" s="10">
        <f t="shared" si="2"/>
        <v>0</v>
      </c>
      <c r="K16" s="10">
        <f t="shared" si="3"/>
        <v>0</v>
      </c>
      <c r="L16" s="10">
        <f t="shared" si="4"/>
        <v>0</v>
      </c>
      <c r="M16" s="8" t="s">
        <v>52</v>
      </c>
      <c r="N16" s="5" t="s">
        <v>1187</v>
      </c>
      <c r="O16" s="5" t="s">
        <v>52</v>
      </c>
      <c r="P16" s="5" t="s">
        <v>55</v>
      </c>
      <c r="Q16" s="5" t="s">
        <v>52</v>
      </c>
      <c r="R16" s="1">
        <v>3</v>
      </c>
      <c r="S16" s="5" t="s">
        <v>52</v>
      </c>
      <c r="T16" s="6"/>
    </row>
    <row r="17" spans="1:20" ht="30" customHeight="1">
      <c r="A17" s="8" t="s">
        <v>1269</v>
      </c>
      <c r="B17" s="8" t="s">
        <v>52</v>
      </c>
      <c r="C17" s="8" t="s">
        <v>52</v>
      </c>
      <c r="D17" s="9">
        <v>1</v>
      </c>
      <c r="E17" s="10">
        <f>F18+F19</f>
        <v>109058261</v>
      </c>
      <c r="F17" s="10">
        <f t="shared" si="0"/>
        <v>109058261</v>
      </c>
      <c r="G17" s="10">
        <f>H18+H19</f>
        <v>0</v>
      </c>
      <c r="H17" s="10">
        <f t="shared" si="1"/>
        <v>0</v>
      </c>
      <c r="I17" s="10">
        <f>J18+J19</f>
        <v>0</v>
      </c>
      <c r="J17" s="10">
        <f t="shared" si="2"/>
        <v>0</v>
      </c>
      <c r="K17" s="10">
        <f t="shared" si="3"/>
        <v>109058261</v>
      </c>
      <c r="L17" s="10">
        <f t="shared" si="4"/>
        <v>109058261</v>
      </c>
      <c r="M17" s="8" t="s">
        <v>52</v>
      </c>
      <c r="N17" s="5" t="s">
        <v>1270</v>
      </c>
      <c r="O17" s="5" t="s">
        <v>52</v>
      </c>
      <c r="P17" s="5" t="s">
        <v>53</v>
      </c>
      <c r="Q17" s="5" t="s">
        <v>52</v>
      </c>
      <c r="R17" s="1">
        <v>2</v>
      </c>
      <c r="S17" s="5" t="s">
        <v>52</v>
      </c>
      <c r="T17" s="6"/>
    </row>
    <row r="18" spans="1:20" ht="30" customHeight="1">
      <c r="A18" s="8" t="s">
        <v>1271</v>
      </c>
      <c r="B18" s="8" t="s">
        <v>52</v>
      </c>
      <c r="C18" s="8" t="s">
        <v>52</v>
      </c>
      <c r="D18" s="9">
        <v>1</v>
      </c>
      <c r="E18" s="10">
        <f>공종별내역서!F579</f>
        <v>0</v>
      </c>
      <c r="F18" s="10">
        <f t="shared" si="0"/>
        <v>0</v>
      </c>
      <c r="G18" s="10">
        <f>공종별내역서!H579</f>
        <v>0</v>
      </c>
      <c r="H18" s="10">
        <f t="shared" si="1"/>
        <v>0</v>
      </c>
      <c r="I18" s="10">
        <f>공종별내역서!J579</f>
        <v>0</v>
      </c>
      <c r="J18" s="10">
        <f t="shared" si="2"/>
        <v>0</v>
      </c>
      <c r="K18" s="10">
        <f t="shared" si="3"/>
        <v>0</v>
      </c>
      <c r="L18" s="10">
        <f t="shared" si="4"/>
        <v>0</v>
      </c>
      <c r="M18" s="8" t="s">
        <v>52</v>
      </c>
      <c r="N18" s="5" t="s">
        <v>1272</v>
      </c>
      <c r="O18" s="5" t="s">
        <v>52</v>
      </c>
      <c r="P18" s="5" t="s">
        <v>1270</v>
      </c>
      <c r="Q18" s="5" t="s">
        <v>52</v>
      </c>
      <c r="R18" s="1">
        <v>3</v>
      </c>
      <c r="S18" s="5" t="s">
        <v>52</v>
      </c>
      <c r="T18" s="6"/>
    </row>
    <row r="19" spans="1:20" ht="30" customHeight="1">
      <c r="A19" s="8" t="s">
        <v>1386</v>
      </c>
      <c r="B19" s="8" t="s">
        <v>52</v>
      </c>
      <c r="C19" s="8" t="s">
        <v>52</v>
      </c>
      <c r="D19" s="9">
        <v>1</v>
      </c>
      <c r="E19" s="10">
        <f>공종별내역서!F603</f>
        <v>109058261</v>
      </c>
      <c r="F19" s="10">
        <f t="shared" si="0"/>
        <v>109058261</v>
      </c>
      <c r="G19" s="10">
        <f>공종별내역서!H603</f>
        <v>0</v>
      </c>
      <c r="H19" s="10">
        <f t="shared" si="1"/>
        <v>0</v>
      </c>
      <c r="I19" s="10">
        <f>공종별내역서!J603</f>
        <v>0</v>
      </c>
      <c r="J19" s="10">
        <f t="shared" si="2"/>
        <v>0</v>
      </c>
      <c r="K19" s="10">
        <f t="shared" si="3"/>
        <v>109058261</v>
      </c>
      <c r="L19" s="10">
        <f t="shared" si="4"/>
        <v>109058261</v>
      </c>
      <c r="M19" s="8" t="s">
        <v>52</v>
      </c>
      <c r="N19" s="5" t="s">
        <v>1387</v>
      </c>
      <c r="O19" s="5" t="s">
        <v>52</v>
      </c>
      <c r="P19" s="5" t="s">
        <v>1270</v>
      </c>
      <c r="Q19" s="5" t="s">
        <v>52</v>
      </c>
      <c r="R19" s="1">
        <v>3</v>
      </c>
      <c r="S19" s="5" t="s">
        <v>52</v>
      </c>
      <c r="T19" s="6"/>
    </row>
    <row r="20" spans="1:20" ht="30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T20" s="4"/>
    </row>
    <row r="21" spans="1:20" ht="30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T21" s="4"/>
    </row>
    <row r="22" spans="1:20" ht="30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T22" s="4"/>
    </row>
    <row r="23" spans="1:20" ht="30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T23" s="4"/>
    </row>
    <row r="24" spans="1:20" ht="30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T24" s="4"/>
    </row>
    <row r="25" spans="1:20" ht="30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T25" s="4"/>
    </row>
    <row r="26" spans="1:20" ht="30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T26" s="4"/>
    </row>
    <row r="27" spans="1:20" ht="30" customHeight="1">
      <c r="A27" s="9" t="s">
        <v>93</v>
      </c>
      <c r="B27" s="9"/>
      <c r="C27" s="9"/>
      <c r="D27" s="9"/>
      <c r="E27" s="9"/>
      <c r="F27" s="10">
        <f>F5</f>
        <v>109058261</v>
      </c>
      <c r="G27" s="9"/>
      <c r="H27" s="10">
        <f>H5</f>
        <v>0</v>
      </c>
      <c r="I27" s="9"/>
      <c r="J27" s="10">
        <f>J5</f>
        <v>0</v>
      </c>
      <c r="K27" s="9"/>
      <c r="L27" s="10">
        <f>L5</f>
        <v>109058261</v>
      </c>
      <c r="M27" s="9"/>
      <c r="T27" s="4"/>
    </row>
  </sheetData>
  <mergeCells count="18"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  <mergeCell ref="S3:S4"/>
    <mergeCell ref="T3:T4"/>
    <mergeCell ref="M3:M4"/>
    <mergeCell ref="N3:N4"/>
    <mergeCell ref="O3:O4"/>
    <mergeCell ref="P3:P4"/>
    <mergeCell ref="Q3:Q4"/>
    <mergeCell ref="R3:R4"/>
  </mergeCells>
  <phoneticPr fontId="1" type="noConversion"/>
  <pageMargins left="0.78740157480314954" right="0" top="0.39370078740157477" bottom="0.39370078740157477" header="0" footer="0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603"/>
  <sheetViews>
    <sheetView tabSelected="1" workbookViewId="0">
      <pane ySplit="3" topLeftCell="A516" activePane="bottomLeft" state="frozen"/>
      <selection pane="bottomLeft" activeCell="L565" sqref="L565"/>
    </sheetView>
  </sheetViews>
  <sheetFormatPr defaultRowHeight="16.5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ht="30" customHeight="1">
      <c r="A1" s="23" t="s">
        <v>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48" ht="30" customHeight="1">
      <c r="A2" s="20" t="s">
        <v>2</v>
      </c>
      <c r="B2" s="20" t="s">
        <v>3</v>
      </c>
      <c r="C2" s="20" t="s">
        <v>4</v>
      </c>
      <c r="D2" s="20" t="s">
        <v>5</v>
      </c>
      <c r="E2" s="20" t="s">
        <v>6</v>
      </c>
      <c r="F2" s="20"/>
      <c r="G2" s="20" t="s">
        <v>9</v>
      </c>
      <c r="H2" s="20"/>
      <c r="I2" s="20" t="s">
        <v>10</v>
      </c>
      <c r="J2" s="20"/>
      <c r="K2" s="20" t="s">
        <v>11</v>
      </c>
      <c r="L2" s="20"/>
      <c r="M2" s="20" t="s">
        <v>12</v>
      </c>
      <c r="N2" s="19" t="s">
        <v>20</v>
      </c>
      <c r="O2" s="19" t="s">
        <v>14</v>
      </c>
      <c r="P2" s="19" t="s">
        <v>21</v>
      </c>
      <c r="Q2" s="19" t="s">
        <v>13</v>
      </c>
      <c r="R2" s="19" t="s">
        <v>22</v>
      </c>
      <c r="S2" s="19" t="s">
        <v>23</v>
      </c>
      <c r="T2" s="19" t="s">
        <v>24</v>
      </c>
      <c r="U2" s="19" t="s">
        <v>25</v>
      </c>
      <c r="V2" s="19" t="s">
        <v>26</v>
      </c>
      <c r="W2" s="19" t="s">
        <v>27</v>
      </c>
      <c r="X2" s="19" t="s">
        <v>28</v>
      </c>
      <c r="Y2" s="19" t="s">
        <v>29</v>
      </c>
      <c r="Z2" s="19" t="s">
        <v>30</v>
      </c>
      <c r="AA2" s="19" t="s">
        <v>31</v>
      </c>
      <c r="AB2" s="19" t="s">
        <v>32</v>
      </c>
      <c r="AC2" s="19" t="s">
        <v>33</v>
      </c>
      <c r="AD2" s="19" t="s">
        <v>34</v>
      </c>
      <c r="AE2" s="19" t="s">
        <v>35</v>
      </c>
      <c r="AF2" s="19" t="s">
        <v>36</v>
      </c>
      <c r="AG2" s="19" t="s">
        <v>37</v>
      </c>
      <c r="AH2" s="19" t="s">
        <v>38</v>
      </c>
      <c r="AI2" s="19" t="s">
        <v>39</v>
      </c>
      <c r="AJ2" s="19" t="s">
        <v>40</v>
      </c>
      <c r="AK2" s="19" t="s">
        <v>41</v>
      </c>
      <c r="AL2" s="19" t="s">
        <v>42</v>
      </c>
      <c r="AM2" s="19" t="s">
        <v>43</v>
      </c>
      <c r="AN2" s="19" t="s">
        <v>44</v>
      </c>
      <c r="AO2" s="19" t="s">
        <v>45</v>
      </c>
      <c r="AP2" s="19" t="s">
        <v>46</v>
      </c>
      <c r="AQ2" s="19" t="s">
        <v>47</v>
      </c>
      <c r="AR2" s="19" t="s">
        <v>48</v>
      </c>
      <c r="AS2" s="19" t="s">
        <v>16</v>
      </c>
      <c r="AT2" s="19" t="s">
        <v>17</v>
      </c>
      <c r="AU2" s="19" t="s">
        <v>49</v>
      </c>
      <c r="AV2" s="19" t="s">
        <v>50</v>
      </c>
    </row>
    <row r="3" spans="1:48" ht="30" customHeight="1">
      <c r="A3" s="20"/>
      <c r="B3" s="20"/>
      <c r="C3" s="20"/>
      <c r="D3" s="20"/>
      <c r="E3" s="3" t="s">
        <v>7</v>
      </c>
      <c r="F3" s="3" t="s">
        <v>8</v>
      </c>
      <c r="G3" s="3" t="s">
        <v>7</v>
      </c>
      <c r="H3" s="3" t="s">
        <v>8</v>
      </c>
      <c r="I3" s="3" t="s">
        <v>7</v>
      </c>
      <c r="J3" s="3" t="s">
        <v>8</v>
      </c>
      <c r="K3" s="3" t="s">
        <v>7</v>
      </c>
      <c r="L3" s="3" t="s">
        <v>8</v>
      </c>
      <c r="M3" s="20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</row>
    <row r="4" spans="1:48" ht="30" customHeight="1">
      <c r="A4" s="8" t="s">
        <v>56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"/>
      <c r="O4" s="1"/>
      <c r="P4" s="1"/>
      <c r="Q4" s="5" t="s">
        <v>57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1:48" ht="30" customHeight="1">
      <c r="A5" s="8" t="s">
        <v>58</v>
      </c>
      <c r="B5" s="8" t="s">
        <v>59</v>
      </c>
      <c r="C5" s="8" t="s">
        <v>60</v>
      </c>
      <c r="D5" s="9">
        <v>1</v>
      </c>
      <c r="E5" s="10"/>
      <c r="F5" s="10"/>
      <c r="G5" s="10"/>
      <c r="H5" s="10"/>
      <c r="I5" s="10"/>
      <c r="J5" s="10"/>
      <c r="K5" s="10"/>
      <c r="L5" s="10"/>
      <c r="M5" s="8" t="s">
        <v>52</v>
      </c>
      <c r="N5" s="5" t="s">
        <v>61</v>
      </c>
      <c r="O5" s="5" t="s">
        <v>52</v>
      </c>
      <c r="P5" s="5" t="s">
        <v>52</v>
      </c>
      <c r="Q5" s="5" t="s">
        <v>57</v>
      </c>
      <c r="R5" s="5" t="s">
        <v>62</v>
      </c>
      <c r="S5" s="5" t="s">
        <v>62</v>
      </c>
      <c r="T5" s="5" t="s">
        <v>63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5" t="s">
        <v>52</v>
      </c>
      <c r="AS5" s="5" t="s">
        <v>52</v>
      </c>
      <c r="AT5" s="1"/>
      <c r="AU5" s="5" t="s">
        <v>64</v>
      </c>
      <c r="AV5" s="1">
        <v>4</v>
      </c>
    </row>
    <row r="6" spans="1:48" ht="30" customHeight="1">
      <c r="A6" s="8" t="s">
        <v>65</v>
      </c>
      <c r="B6" s="8" t="s">
        <v>66</v>
      </c>
      <c r="C6" s="8" t="s">
        <v>60</v>
      </c>
      <c r="D6" s="9">
        <v>6</v>
      </c>
      <c r="E6" s="10"/>
      <c r="F6" s="10"/>
      <c r="G6" s="10"/>
      <c r="H6" s="10"/>
      <c r="I6" s="10"/>
      <c r="J6" s="10"/>
      <c r="K6" s="10"/>
      <c r="L6" s="10"/>
      <c r="M6" s="8" t="s">
        <v>52</v>
      </c>
      <c r="N6" s="5" t="s">
        <v>67</v>
      </c>
      <c r="O6" s="5" t="s">
        <v>52</v>
      </c>
      <c r="P6" s="5" t="s">
        <v>52</v>
      </c>
      <c r="Q6" s="5" t="s">
        <v>57</v>
      </c>
      <c r="R6" s="5" t="s">
        <v>62</v>
      </c>
      <c r="S6" s="5" t="s">
        <v>62</v>
      </c>
      <c r="T6" s="5" t="s">
        <v>63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5" t="s">
        <v>52</v>
      </c>
      <c r="AS6" s="5" t="s">
        <v>52</v>
      </c>
      <c r="AT6" s="1"/>
      <c r="AU6" s="5" t="s">
        <v>68</v>
      </c>
      <c r="AV6" s="1">
        <v>5</v>
      </c>
    </row>
    <row r="7" spans="1:48" ht="30" customHeight="1">
      <c r="A7" s="8" t="s">
        <v>69</v>
      </c>
      <c r="B7" s="8" t="s">
        <v>70</v>
      </c>
      <c r="C7" s="8" t="s">
        <v>60</v>
      </c>
      <c r="D7" s="9">
        <v>1</v>
      </c>
      <c r="E7" s="10"/>
      <c r="F7" s="10"/>
      <c r="G7" s="10"/>
      <c r="H7" s="10"/>
      <c r="I7" s="10"/>
      <c r="J7" s="10"/>
      <c r="K7" s="10"/>
      <c r="L7" s="10"/>
      <c r="M7" s="8" t="s">
        <v>52</v>
      </c>
      <c r="N7" s="5" t="s">
        <v>71</v>
      </c>
      <c r="O7" s="5" t="s">
        <v>52</v>
      </c>
      <c r="P7" s="5" t="s">
        <v>52</v>
      </c>
      <c r="Q7" s="5" t="s">
        <v>57</v>
      </c>
      <c r="R7" s="5" t="s">
        <v>62</v>
      </c>
      <c r="S7" s="5" t="s">
        <v>62</v>
      </c>
      <c r="T7" s="5" t="s">
        <v>63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5" t="s">
        <v>52</v>
      </c>
      <c r="AS7" s="5" t="s">
        <v>52</v>
      </c>
      <c r="AT7" s="1"/>
      <c r="AU7" s="5" t="s">
        <v>72</v>
      </c>
      <c r="AV7" s="1">
        <v>6</v>
      </c>
    </row>
    <row r="8" spans="1:48" ht="30" customHeight="1">
      <c r="A8" s="8" t="s">
        <v>73</v>
      </c>
      <c r="B8" s="8" t="s">
        <v>74</v>
      </c>
      <c r="C8" s="8" t="s">
        <v>60</v>
      </c>
      <c r="D8" s="9">
        <v>8</v>
      </c>
      <c r="E8" s="10"/>
      <c r="F8" s="10"/>
      <c r="G8" s="10"/>
      <c r="H8" s="10"/>
      <c r="I8" s="10"/>
      <c r="J8" s="10"/>
      <c r="K8" s="10"/>
      <c r="L8" s="10"/>
      <c r="M8" s="8" t="s">
        <v>52</v>
      </c>
      <c r="N8" s="5" t="s">
        <v>75</v>
      </c>
      <c r="O8" s="5" t="s">
        <v>52</v>
      </c>
      <c r="P8" s="5" t="s">
        <v>52</v>
      </c>
      <c r="Q8" s="5" t="s">
        <v>57</v>
      </c>
      <c r="R8" s="5" t="s">
        <v>62</v>
      </c>
      <c r="S8" s="5" t="s">
        <v>62</v>
      </c>
      <c r="T8" s="5" t="s">
        <v>63</v>
      </c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5" t="s">
        <v>52</v>
      </c>
      <c r="AS8" s="5" t="s">
        <v>52</v>
      </c>
      <c r="AT8" s="1"/>
      <c r="AU8" s="5" t="s">
        <v>76</v>
      </c>
      <c r="AV8" s="1">
        <v>7</v>
      </c>
    </row>
    <row r="9" spans="1:48" ht="30" customHeight="1">
      <c r="A9" s="8" t="s">
        <v>77</v>
      </c>
      <c r="B9" s="8" t="s">
        <v>78</v>
      </c>
      <c r="C9" s="8" t="s">
        <v>79</v>
      </c>
      <c r="D9" s="9">
        <v>1</v>
      </c>
      <c r="E9" s="10"/>
      <c r="F9" s="10"/>
      <c r="G9" s="10"/>
      <c r="H9" s="10"/>
      <c r="I9" s="10"/>
      <c r="J9" s="10"/>
      <c r="K9" s="10"/>
      <c r="L9" s="10"/>
      <c r="M9" s="8" t="s">
        <v>52</v>
      </c>
      <c r="N9" s="5" t="s">
        <v>80</v>
      </c>
      <c r="O9" s="5" t="s">
        <v>52</v>
      </c>
      <c r="P9" s="5" t="s">
        <v>52</v>
      </c>
      <c r="Q9" s="5" t="s">
        <v>57</v>
      </c>
      <c r="R9" s="5" t="s">
        <v>62</v>
      </c>
      <c r="S9" s="5" t="s">
        <v>62</v>
      </c>
      <c r="T9" s="5" t="s">
        <v>63</v>
      </c>
      <c r="U9" s="1"/>
      <c r="V9" s="1"/>
      <c r="W9" s="1"/>
      <c r="X9" s="1">
        <v>1</v>
      </c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5" t="s">
        <v>52</v>
      </c>
      <c r="AS9" s="5" t="s">
        <v>52</v>
      </c>
      <c r="AT9" s="1"/>
      <c r="AU9" s="5" t="s">
        <v>81</v>
      </c>
      <c r="AV9" s="1">
        <v>8</v>
      </c>
    </row>
    <row r="10" spans="1:48" ht="30" customHeight="1">
      <c r="A10" s="8" t="s">
        <v>82</v>
      </c>
      <c r="B10" s="8" t="s">
        <v>78</v>
      </c>
      <c r="C10" s="8" t="s">
        <v>79</v>
      </c>
      <c r="D10" s="9">
        <v>1</v>
      </c>
      <c r="E10" s="10"/>
      <c r="F10" s="10"/>
      <c r="G10" s="10"/>
      <c r="H10" s="10"/>
      <c r="I10" s="10"/>
      <c r="J10" s="10"/>
      <c r="K10" s="10"/>
      <c r="L10" s="10"/>
      <c r="M10" s="8" t="s">
        <v>52</v>
      </c>
      <c r="N10" s="5" t="s">
        <v>83</v>
      </c>
      <c r="O10" s="5" t="s">
        <v>52</v>
      </c>
      <c r="P10" s="5" t="s">
        <v>52</v>
      </c>
      <c r="Q10" s="5" t="s">
        <v>57</v>
      </c>
      <c r="R10" s="5" t="s">
        <v>62</v>
      </c>
      <c r="S10" s="5" t="s">
        <v>62</v>
      </c>
      <c r="T10" s="5" t="s">
        <v>63</v>
      </c>
      <c r="U10" s="1"/>
      <c r="V10" s="1"/>
      <c r="W10" s="1"/>
      <c r="X10" s="1">
        <v>1</v>
      </c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5" t="s">
        <v>52</v>
      </c>
      <c r="AS10" s="5" t="s">
        <v>52</v>
      </c>
      <c r="AT10" s="1"/>
      <c r="AU10" s="5" t="s">
        <v>84</v>
      </c>
      <c r="AV10" s="1">
        <v>9</v>
      </c>
    </row>
    <row r="11" spans="1:48" ht="30" customHeight="1">
      <c r="A11" s="8" t="s">
        <v>85</v>
      </c>
      <c r="B11" s="8" t="s">
        <v>78</v>
      </c>
      <c r="C11" s="8" t="s">
        <v>79</v>
      </c>
      <c r="D11" s="9">
        <v>2</v>
      </c>
      <c r="E11" s="10"/>
      <c r="F11" s="10"/>
      <c r="G11" s="10"/>
      <c r="H11" s="10"/>
      <c r="I11" s="10"/>
      <c r="J11" s="10"/>
      <c r="K11" s="10"/>
      <c r="L11" s="10"/>
      <c r="M11" s="8" t="s">
        <v>52</v>
      </c>
      <c r="N11" s="5" t="s">
        <v>86</v>
      </c>
      <c r="O11" s="5" t="s">
        <v>52</v>
      </c>
      <c r="P11" s="5" t="s">
        <v>52</v>
      </c>
      <c r="Q11" s="5" t="s">
        <v>57</v>
      </c>
      <c r="R11" s="5" t="s">
        <v>62</v>
      </c>
      <c r="S11" s="5" t="s">
        <v>62</v>
      </c>
      <c r="T11" s="5" t="s">
        <v>63</v>
      </c>
      <c r="U11" s="1"/>
      <c r="V11" s="1"/>
      <c r="W11" s="1"/>
      <c r="X11" s="1">
        <v>1</v>
      </c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5" t="s">
        <v>52</v>
      </c>
      <c r="AS11" s="5" t="s">
        <v>52</v>
      </c>
      <c r="AT11" s="1"/>
      <c r="AU11" s="5" t="s">
        <v>87</v>
      </c>
      <c r="AV11" s="1">
        <v>10</v>
      </c>
    </row>
    <row r="12" spans="1:48" ht="30" customHeight="1">
      <c r="A12" s="8" t="s">
        <v>88</v>
      </c>
      <c r="B12" s="8" t="s">
        <v>89</v>
      </c>
      <c r="C12" s="8" t="s">
        <v>90</v>
      </c>
      <c r="D12" s="9">
        <v>1</v>
      </c>
      <c r="E12" s="10"/>
      <c r="F12" s="10"/>
      <c r="G12" s="10"/>
      <c r="H12" s="10"/>
      <c r="I12" s="10"/>
      <c r="J12" s="10"/>
      <c r="K12" s="10"/>
      <c r="L12" s="10"/>
      <c r="M12" s="8" t="s">
        <v>52</v>
      </c>
      <c r="N12" s="5" t="s">
        <v>91</v>
      </c>
      <c r="O12" s="5" t="s">
        <v>52</v>
      </c>
      <c r="P12" s="5" t="s">
        <v>52</v>
      </c>
      <c r="Q12" s="5" t="s">
        <v>57</v>
      </c>
      <c r="R12" s="5" t="s">
        <v>62</v>
      </c>
      <c r="S12" s="5" t="s">
        <v>62</v>
      </c>
      <c r="T12" s="5" t="s">
        <v>62</v>
      </c>
      <c r="U12" s="1">
        <v>1</v>
      </c>
      <c r="V12" s="1">
        <v>0</v>
      </c>
      <c r="W12" s="1">
        <v>0.02</v>
      </c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5" t="s">
        <v>52</v>
      </c>
      <c r="AS12" s="5" t="s">
        <v>52</v>
      </c>
      <c r="AT12" s="1"/>
      <c r="AU12" s="5" t="s">
        <v>92</v>
      </c>
      <c r="AV12" s="1">
        <v>827</v>
      </c>
    </row>
    <row r="13" spans="1:48" ht="30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48" ht="30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48" ht="30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48" ht="30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48" ht="30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48" ht="30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48" ht="30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48" ht="30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48" ht="30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48" ht="30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48" ht="30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48" ht="30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48" ht="30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48" ht="30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48" ht="30" customHeight="1">
      <c r="A27" s="9" t="s">
        <v>93</v>
      </c>
      <c r="B27" s="9"/>
      <c r="C27" s="9"/>
      <c r="D27" s="9"/>
      <c r="E27" s="9"/>
      <c r="F27" s="10">
        <f>SUM(F5:F26)</f>
        <v>0</v>
      </c>
      <c r="G27" s="9"/>
      <c r="H27" s="10">
        <f>SUM(H5:H26)</f>
        <v>0</v>
      </c>
      <c r="I27" s="9"/>
      <c r="J27" s="10">
        <f>SUM(J5:J26)</f>
        <v>0</v>
      </c>
      <c r="K27" s="9"/>
      <c r="L27" s="10">
        <f>SUM(L5:L26)</f>
        <v>0</v>
      </c>
      <c r="M27" s="9"/>
      <c r="N27" t="s">
        <v>94</v>
      </c>
    </row>
    <row r="28" spans="1:48" ht="30" customHeight="1">
      <c r="A28" s="8" t="s">
        <v>95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"/>
      <c r="O28" s="1"/>
      <c r="P28" s="1"/>
      <c r="Q28" s="5" t="s">
        <v>96</v>
      </c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30" customHeight="1">
      <c r="A29" s="8" t="s">
        <v>97</v>
      </c>
      <c r="B29" s="8" t="s">
        <v>98</v>
      </c>
      <c r="C29" s="8" t="s">
        <v>99</v>
      </c>
      <c r="D29" s="9">
        <v>11</v>
      </c>
      <c r="E29" s="10"/>
      <c r="F29" s="10"/>
      <c r="G29" s="10"/>
      <c r="H29" s="10"/>
      <c r="I29" s="10"/>
      <c r="J29" s="10"/>
      <c r="K29" s="10"/>
      <c r="L29" s="10"/>
      <c r="M29" s="8"/>
      <c r="N29" s="5" t="s">
        <v>100</v>
      </c>
      <c r="O29" s="5" t="s">
        <v>52</v>
      </c>
      <c r="P29" s="5" t="s">
        <v>52</v>
      </c>
      <c r="Q29" s="5" t="s">
        <v>96</v>
      </c>
      <c r="R29" s="5" t="s">
        <v>62</v>
      </c>
      <c r="S29" s="5" t="s">
        <v>62</v>
      </c>
      <c r="T29" s="5" t="s">
        <v>63</v>
      </c>
      <c r="U29" s="1"/>
      <c r="V29" s="1"/>
      <c r="W29" s="1"/>
      <c r="X29" s="1">
        <v>1</v>
      </c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5" t="s">
        <v>52</v>
      </c>
      <c r="AS29" s="5" t="s">
        <v>52</v>
      </c>
      <c r="AT29" s="1"/>
      <c r="AU29" s="5" t="s">
        <v>101</v>
      </c>
      <c r="AV29" s="1">
        <v>673</v>
      </c>
    </row>
    <row r="30" spans="1:48" ht="30" customHeight="1">
      <c r="A30" s="8" t="s">
        <v>97</v>
      </c>
      <c r="B30" s="8" t="s">
        <v>102</v>
      </c>
      <c r="C30" s="8" t="s">
        <v>99</v>
      </c>
      <c r="D30" s="9">
        <v>9</v>
      </c>
      <c r="E30" s="10"/>
      <c r="F30" s="10"/>
      <c r="G30" s="10"/>
      <c r="H30" s="10"/>
      <c r="I30" s="10"/>
      <c r="J30" s="10"/>
      <c r="K30" s="10"/>
      <c r="L30" s="10"/>
      <c r="M30" s="8"/>
      <c r="N30" s="5" t="s">
        <v>103</v>
      </c>
      <c r="O30" s="5" t="s">
        <v>52</v>
      </c>
      <c r="P30" s="5" t="s">
        <v>52</v>
      </c>
      <c r="Q30" s="5" t="s">
        <v>96</v>
      </c>
      <c r="R30" s="5" t="s">
        <v>62</v>
      </c>
      <c r="S30" s="5" t="s">
        <v>62</v>
      </c>
      <c r="T30" s="5" t="s">
        <v>63</v>
      </c>
      <c r="U30" s="1"/>
      <c r="V30" s="1"/>
      <c r="W30" s="1"/>
      <c r="X30" s="1">
        <v>1</v>
      </c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5" t="s">
        <v>52</v>
      </c>
      <c r="AS30" s="5" t="s">
        <v>52</v>
      </c>
      <c r="AT30" s="1"/>
      <c r="AU30" s="5" t="s">
        <v>104</v>
      </c>
      <c r="AV30" s="1">
        <v>674</v>
      </c>
    </row>
    <row r="31" spans="1:48" ht="30" customHeight="1">
      <c r="A31" s="8" t="s">
        <v>105</v>
      </c>
      <c r="B31" s="8" t="s">
        <v>106</v>
      </c>
      <c r="C31" s="8" t="s">
        <v>99</v>
      </c>
      <c r="D31" s="9">
        <v>7</v>
      </c>
      <c r="E31" s="10"/>
      <c r="F31" s="10"/>
      <c r="G31" s="10"/>
      <c r="H31" s="10"/>
      <c r="I31" s="10"/>
      <c r="J31" s="10"/>
      <c r="K31" s="10"/>
      <c r="L31" s="10"/>
      <c r="M31" s="8"/>
      <c r="N31" s="5" t="s">
        <v>107</v>
      </c>
      <c r="O31" s="5" t="s">
        <v>52</v>
      </c>
      <c r="P31" s="5" t="s">
        <v>52</v>
      </c>
      <c r="Q31" s="5" t="s">
        <v>96</v>
      </c>
      <c r="R31" s="5" t="s">
        <v>62</v>
      </c>
      <c r="S31" s="5" t="s">
        <v>62</v>
      </c>
      <c r="T31" s="5" t="s">
        <v>63</v>
      </c>
      <c r="U31" s="1"/>
      <c r="V31" s="1"/>
      <c r="W31" s="1"/>
      <c r="X31" s="1">
        <v>1</v>
      </c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5" t="s">
        <v>52</v>
      </c>
      <c r="AS31" s="5" t="s">
        <v>52</v>
      </c>
      <c r="AT31" s="1"/>
      <c r="AU31" s="5" t="s">
        <v>108</v>
      </c>
      <c r="AV31" s="1">
        <v>675</v>
      </c>
    </row>
    <row r="32" spans="1:48" ht="30" customHeight="1">
      <c r="A32" s="8" t="s">
        <v>105</v>
      </c>
      <c r="B32" s="8" t="s">
        <v>109</v>
      </c>
      <c r="C32" s="8" t="s">
        <v>99</v>
      </c>
      <c r="D32" s="9">
        <v>166</v>
      </c>
      <c r="E32" s="10"/>
      <c r="F32" s="10"/>
      <c r="G32" s="10"/>
      <c r="H32" s="10"/>
      <c r="I32" s="10"/>
      <c r="J32" s="10"/>
      <c r="K32" s="10"/>
      <c r="L32" s="10"/>
      <c r="M32" s="8"/>
      <c r="N32" s="5" t="s">
        <v>110</v>
      </c>
      <c r="O32" s="5" t="s">
        <v>52</v>
      </c>
      <c r="P32" s="5" t="s">
        <v>52</v>
      </c>
      <c r="Q32" s="5" t="s">
        <v>96</v>
      </c>
      <c r="R32" s="5" t="s">
        <v>62</v>
      </c>
      <c r="S32" s="5" t="s">
        <v>62</v>
      </c>
      <c r="T32" s="5" t="s">
        <v>63</v>
      </c>
      <c r="U32" s="1"/>
      <c r="V32" s="1"/>
      <c r="W32" s="1"/>
      <c r="X32" s="1">
        <v>1</v>
      </c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5" t="s">
        <v>52</v>
      </c>
      <c r="AS32" s="5" t="s">
        <v>52</v>
      </c>
      <c r="AT32" s="1"/>
      <c r="AU32" s="5" t="s">
        <v>111</v>
      </c>
      <c r="AV32" s="1">
        <v>676</v>
      </c>
    </row>
    <row r="33" spans="1:48" ht="30" customHeight="1">
      <c r="A33" s="8" t="s">
        <v>112</v>
      </c>
      <c r="B33" s="8" t="s">
        <v>113</v>
      </c>
      <c r="C33" s="8" t="s">
        <v>90</v>
      </c>
      <c r="D33" s="9">
        <v>1</v>
      </c>
      <c r="E33" s="10"/>
      <c r="F33" s="10"/>
      <c r="G33" s="10"/>
      <c r="H33" s="10"/>
      <c r="I33" s="10"/>
      <c r="J33" s="10"/>
      <c r="K33" s="10"/>
      <c r="L33" s="10"/>
      <c r="M33" s="8"/>
      <c r="N33" s="5" t="s">
        <v>91</v>
      </c>
      <c r="O33" s="5" t="s">
        <v>52</v>
      </c>
      <c r="P33" s="5" t="s">
        <v>52</v>
      </c>
      <c r="Q33" s="5" t="s">
        <v>96</v>
      </c>
      <c r="R33" s="5" t="s">
        <v>62</v>
      </c>
      <c r="S33" s="5" t="s">
        <v>62</v>
      </c>
      <c r="T33" s="5" t="s">
        <v>62</v>
      </c>
      <c r="U33" s="1">
        <v>0</v>
      </c>
      <c r="V33" s="1">
        <v>0</v>
      </c>
      <c r="W33" s="1">
        <v>0.03</v>
      </c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5" t="s">
        <v>52</v>
      </c>
      <c r="AS33" s="5" t="s">
        <v>52</v>
      </c>
      <c r="AT33" s="1"/>
      <c r="AU33" s="5" t="s">
        <v>114</v>
      </c>
      <c r="AV33" s="1">
        <v>828</v>
      </c>
    </row>
    <row r="34" spans="1:48" ht="30" customHeight="1">
      <c r="A34" s="8" t="s">
        <v>115</v>
      </c>
      <c r="B34" s="8" t="s">
        <v>116</v>
      </c>
      <c r="C34" s="8" t="s">
        <v>117</v>
      </c>
      <c r="D34" s="9">
        <v>1</v>
      </c>
      <c r="E34" s="10"/>
      <c r="F34" s="10"/>
      <c r="G34" s="10"/>
      <c r="H34" s="10"/>
      <c r="I34" s="10"/>
      <c r="J34" s="10"/>
      <c r="K34" s="10"/>
      <c r="L34" s="10"/>
      <c r="M34" s="8"/>
      <c r="N34" s="5" t="s">
        <v>118</v>
      </c>
      <c r="O34" s="5" t="s">
        <v>52</v>
      </c>
      <c r="P34" s="5" t="s">
        <v>52</v>
      </c>
      <c r="Q34" s="5" t="s">
        <v>96</v>
      </c>
      <c r="R34" s="5" t="s">
        <v>62</v>
      </c>
      <c r="S34" s="5" t="s">
        <v>62</v>
      </c>
      <c r="T34" s="5" t="s">
        <v>63</v>
      </c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5" t="s">
        <v>52</v>
      </c>
      <c r="AS34" s="5" t="s">
        <v>52</v>
      </c>
      <c r="AT34" s="1"/>
      <c r="AU34" s="5" t="s">
        <v>119</v>
      </c>
      <c r="AV34" s="1">
        <v>677</v>
      </c>
    </row>
    <row r="35" spans="1:48" ht="30" customHeight="1">
      <c r="A35" s="8" t="s">
        <v>115</v>
      </c>
      <c r="B35" s="8" t="s">
        <v>120</v>
      </c>
      <c r="C35" s="8" t="s">
        <v>117</v>
      </c>
      <c r="D35" s="9">
        <v>1</v>
      </c>
      <c r="E35" s="10"/>
      <c r="F35" s="10"/>
      <c r="G35" s="10"/>
      <c r="H35" s="10"/>
      <c r="I35" s="10"/>
      <c r="J35" s="10"/>
      <c r="K35" s="10"/>
      <c r="L35" s="10"/>
      <c r="M35" s="8"/>
      <c r="N35" s="5" t="s">
        <v>121</v>
      </c>
      <c r="O35" s="5" t="s">
        <v>52</v>
      </c>
      <c r="P35" s="5" t="s">
        <v>52</v>
      </c>
      <c r="Q35" s="5" t="s">
        <v>96</v>
      </c>
      <c r="R35" s="5" t="s">
        <v>62</v>
      </c>
      <c r="S35" s="5" t="s">
        <v>62</v>
      </c>
      <c r="T35" s="5" t="s">
        <v>63</v>
      </c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5" t="s">
        <v>52</v>
      </c>
      <c r="AS35" s="5" t="s">
        <v>52</v>
      </c>
      <c r="AT35" s="1"/>
      <c r="AU35" s="5" t="s">
        <v>122</v>
      </c>
      <c r="AV35" s="1">
        <v>678</v>
      </c>
    </row>
    <row r="36" spans="1:48" ht="30" customHeight="1">
      <c r="A36" s="8" t="s">
        <v>115</v>
      </c>
      <c r="B36" s="8" t="s">
        <v>123</v>
      </c>
      <c r="C36" s="8" t="s">
        <v>117</v>
      </c>
      <c r="D36" s="9">
        <v>5</v>
      </c>
      <c r="E36" s="10"/>
      <c r="F36" s="10"/>
      <c r="G36" s="10"/>
      <c r="H36" s="10"/>
      <c r="I36" s="10"/>
      <c r="J36" s="10"/>
      <c r="K36" s="10"/>
      <c r="L36" s="10"/>
      <c r="M36" s="8"/>
      <c r="N36" s="5" t="s">
        <v>124</v>
      </c>
      <c r="O36" s="5" t="s">
        <v>52</v>
      </c>
      <c r="P36" s="5" t="s">
        <v>52</v>
      </c>
      <c r="Q36" s="5" t="s">
        <v>96</v>
      </c>
      <c r="R36" s="5" t="s">
        <v>62</v>
      </c>
      <c r="S36" s="5" t="s">
        <v>62</v>
      </c>
      <c r="T36" s="5" t="s">
        <v>63</v>
      </c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5" t="s">
        <v>52</v>
      </c>
      <c r="AS36" s="5" t="s">
        <v>52</v>
      </c>
      <c r="AT36" s="1"/>
      <c r="AU36" s="5" t="s">
        <v>125</v>
      </c>
      <c r="AV36" s="1">
        <v>679</v>
      </c>
    </row>
    <row r="37" spans="1:48" ht="30" customHeight="1">
      <c r="A37" s="8" t="s">
        <v>115</v>
      </c>
      <c r="B37" s="8" t="s">
        <v>126</v>
      </c>
      <c r="C37" s="8" t="s">
        <v>117</v>
      </c>
      <c r="D37" s="9">
        <v>3</v>
      </c>
      <c r="E37" s="10"/>
      <c r="F37" s="10"/>
      <c r="G37" s="10"/>
      <c r="H37" s="10"/>
      <c r="I37" s="10"/>
      <c r="J37" s="10"/>
      <c r="K37" s="10"/>
      <c r="L37" s="10"/>
      <c r="M37" s="8"/>
      <c r="N37" s="5" t="s">
        <v>127</v>
      </c>
      <c r="O37" s="5" t="s">
        <v>52</v>
      </c>
      <c r="P37" s="5" t="s">
        <v>52</v>
      </c>
      <c r="Q37" s="5" t="s">
        <v>96</v>
      </c>
      <c r="R37" s="5" t="s">
        <v>62</v>
      </c>
      <c r="S37" s="5" t="s">
        <v>62</v>
      </c>
      <c r="T37" s="5" t="s">
        <v>63</v>
      </c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5" t="s">
        <v>52</v>
      </c>
      <c r="AS37" s="5" t="s">
        <v>52</v>
      </c>
      <c r="AT37" s="1"/>
      <c r="AU37" s="5" t="s">
        <v>128</v>
      </c>
      <c r="AV37" s="1">
        <v>680</v>
      </c>
    </row>
    <row r="38" spans="1:48" ht="30" customHeight="1">
      <c r="A38" s="8" t="s">
        <v>115</v>
      </c>
      <c r="B38" s="8" t="s">
        <v>129</v>
      </c>
      <c r="C38" s="8" t="s">
        <v>117</v>
      </c>
      <c r="D38" s="9">
        <v>1</v>
      </c>
      <c r="E38" s="10"/>
      <c r="F38" s="10"/>
      <c r="G38" s="10"/>
      <c r="H38" s="10"/>
      <c r="I38" s="10"/>
      <c r="J38" s="10"/>
      <c r="K38" s="10"/>
      <c r="L38" s="10"/>
      <c r="M38" s="8"/>
      <c r="N38" s="5" t="s">
        <v>130</v>
      </c>
      <c r="O38" s="5" t="s">
        <v>52</v>
      </c>
      <c r="P38" s="5" t="s">
        <v>52</v>
      </c>
      <c r="Q38" s="5" t="s">
        <v>96</v>
      </c>
      <c r="R38" s="5" t="s">
        <v>62</v>
      </c>
      <c r="S38" s="5" t="s">
        <v>62</v>
      </c>
      <c r="T38" s="5" t="s">
        <v>63</v>
      </c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5" t="s">
        <v>52</v>
      </c>
      <c r="AS38" s="5" t="s">
        <v>52</v>
      </c>
      <c r="AT38" s="1"/>
      <c r="AU38" s="5" t="s">
        <v>131</v>
      </c>
      <c r="AV38" s="1">
        <v>681</v>
      </c>
    </row>
    <row r="39" spans="1:48" ht="30" customHeight="1">
      <c r="A39" s="8" t="s">
        <v>115</v>
      </c>
      <c r="B39" s="8" t="s">
        <v>132</v>
      </c>
      <c r="C39" s="8" t="s">
        <v>117</v>
      </c>
      <c r="D39" s="9">
        <v>1</v>
      </c>
      <c r="E39" s="10"/>
      <c r="F39" s="10"/>
      <c r="G39" s="10"/>
      <c r="H39" s="10"/>
      <c r="I39" s="10"/>
      <c r="J39" s="10"/>
      <c r="K39" s="10"/>
      <c r="L39" s="10"/>
      <c r="M39" s="8"/>
      <c r="N39" s="5" t="s">
        <v>133</v>
      </c>
      <c r="O39" s="5" t="s">
        <v>52</v>
      </c>
      <c r="P39" s="5" t="s">
        <v>52</v>
      </c>
      <c r="Q39" s="5" t="s">
        <v>96</v>
      </c>
      <c r="R39" s="5" t="s">
        <v>62</v>
      </c>
      <c r="S39" s="5" t="s">
        <v>62</v>
      </c>
      <c r="T39" s="5" t="s">
        <v>63</v>
      </c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5" t="s">
        <v>52</v>
      </c>
      <c r="AS39" s="5" t="s">
        <v>52</v>
      </c>
      <c r="AT39" s="1"/>
      <c r="AU39" s="5" t="s">
        <v>134</v>
      </c>
      <c r="AV39" s="1">
        <v>682</v>
      </c>
    </row>
    <row r="40" spans="1:48" ht="30" customHeight="1">
      <c r="A40" s="8" t="s">
        <v>135</v>
      </c>
      <c r="B40" s="8" t="s">
        <v>136</v>
      </c>
      <c r="C40" s="8" t="s">
        <v>117</v>
      </c>
      <c r="D40" s="9">
        <v>20</v>
      </c>
      <c r="E40" s="10"/>
      <c r="F40" s="10"/>
      <c r="G40" s="10"/>
      <c r="H40" s="10"/>
      <c r="I40" s="10"/>
      <c r="J40" s="10"/>
      <c r="K40" s="10"/>
      <c r="L40" s="10"/>
      <c r="M40" s="8"/>
      <c r="N40" s="5" t="s">
        <v>137</v>
      </c>
      <c r="O40" s="5" t="s">
        <v>52</v>
      </c>
      <c r="P40" s="5" t="s">
        <v>52</v>
      </c>
      <c r="Q40" s="5" t="s">
        <v>96</v>
      </c>
      <c r="R40" s="5" t="s">
        <v>62</v>
      </c>
      <c r="S40" s="5" t="s">
        <v>62</v>
      </c>
      <c r="T40" s="5" t="s">
        <v>63</v>
      </c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5" t="s">
        <v>52</v>
      </c>
      <c r="AS40" s="5" t="s">
        <v>52</v>
      </c>
      <c r="AT40" s="1"/>
      <c r="AU40" s="5" t="s">
        <v>138</v>
      </c>
      <c r="AV40" s="1">
        <v>683</v>
      </c>
    </row>
    <row r="41" spans="1:48" ht="30" customHeight="1">
      <c r="A41" s="8" t="s">
        <v>135</v>
      </c>
      <c r="B41" s="8" t="s">
        <v>139</v>
      </c>
      <c r="C41" s="8" t="s">
        <v>117</v>
      </c>
      <c r="D41" s="9">
        <v>1</v>
      </c>
      <c r="E41" s="10"/>
      <c r="F41" s="10"/>
      <c r="G41" s="10"/>
      <c r="H41" s="10"/>
      <c r="I41" s="10"/>
      <c r="J41" s="10"/>
      <c r="K41" s="10"/>
      <c r="L41" s="10"/>
      <c r="M41" s="8"/>
      <c r="N41" s="5" t="s">
        <v>140</v>
      </c>
      <c r="O41" s="5" t="s">
        <v>52</v>
      </c>
      <c r="P41" s="5" t="s">
        <v>52</v>
      </c>
      <c r="Q41" s="5" t="s">
        <v>96</v>
      </c>
      <c r="R41" s="5" t="s">
        <v>62</v>
      </c>
      <c r="S41" s="5" t="s">
        <v>62</v>
      </c>
      <c r="T41" s="5" t="s">
        <v>63</v>
      </c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5" t="s">
        <v>52</v>
      </c>
      <c r="AS41" s="5" t="s">
        <v>52</v>
      </c>
      <c r="AT41" s="1"/>
      <c r="AU41" s="5" t="s">
        <v>141</v>
      </c>
      <c r="AV41" s="1">
        <v>684</v>
      </c>
    </row>
    <row r="42" spans="1:48" ht="30" customHeight="1">
      <c r="A42" s="8" t="s">
        <v>135</v>
      </c>
      <c r="B42" s="8" t="s">
        <v>142</v>
      </c>
      <c r="C42" s="8" t="s">
        <v>117</v>
      </c>
      <c r="D42" s="9">
        <v>12</v>
      </c>
      <c r="E42" s="10"/>
      <c r="F42" s="10"/>
      <c r="G42" s="10"/>
      <c r="H42" s="10"/>
      <c r="I42" s="10"/>
      <c r="J42" s="10"/>
      <c r="K42" s="10"/>
      <c r="L42" s="10"/>
      <c r="M42" s="8"/>
      <c r="N42" s="5" t="s">
        <v>143</v>
      </c>
      <c r="O42" s="5" t="s">
        <v>52</v>
      </c>
      <c r="P42" s="5" t="s">
        <v>52</v>
      </c>
      <c r="Q42" s="5" t="s">
        <v>96</v>
      </c>
      <c r="R42" s="5" t="s">
        <v>62</v>
      </c>
      <c r="S42" s="5" t="s">
        <v>62</v>
      </c>
      <c r="T42" s="5" t="s">
        <v>63</v>
      </c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5" t="s">
        <v>52</v>
      </c>
      <c r="AS42" s="5" t="s">
        <v>52</v>
      </c>
      <c r="AT42" s="1"/>
      <c r="AU42" s="5" t="s">
        <v>144</v>
      </c>
      <c r="AV42" s="1">
        <v>685</v>
      </c>
    </row>
    <row r="43" spans="1:48" ht="30" customHeight="1">
      <c r="A43" s="8" t="s">
        <v>135</v>
      </c>
      <c r="B43" s="8" t="s">
        <v>145</v>
      </c>
      <c r="C43" s="8" t="s">
        <v>117</v>
      </c>
      <c r="D43" s="9">
        <v>1</v>
      </c>
      <c r="E43" s="10"/>
      <c r="F43" s="10"/>
      <c r="G43" s="10"/>
      <c r="H43" s="10"/>
      <c r="I43" s="10"/>
      <c r="J43" s="10"/>
      <c r="K43" s="10"/>
      <c r="L43" s="10"/>
      <c r="M43" s="8"/>
      <c r="N43" s="5" t="s">
        <v>146</v>
      </c>
      <c r="O43" s="5" t="s">
        <v>52</v>
      </c>
      <c r="P43" s="5" t="s">
        <v>52</v>
      </c>
      <c r="Q43" s="5" t="s">
        <v>96</v>
      </c>
      <c r="R43" s="5" t="s">
        <v>62</v>
      </c>
      <c r="S43" s="5" t="s">
        <v>62</v>
      </c>
      <c r="T43" s="5" t="s">
        <v>63</v>
      </c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5" t="s">
        <v>52</v>
      </c>
      <c r="AS43" s="5" t="s">
        <v>52</v>
      </c>
      <c r="AT43" s="1"/>
      <c r="AU43" s="5" t="s">
        <v>147</v>
      </c>
      <c r="AV43" s="1">
        <v>686</v>
      </c>
    </row>
    <row r="44" spans="1:48" ht="30" customHeight="1">
      <c r="A44" s="8" t="s">
        <v>135</v>
      </c>
      <c r="B44" s="8" t="s">
        <v>148</v>
      </c>
      <c r="C44" s="8" t="s">
        <v>117</v>
      </c>
      <c r="D44" s="9">
        <v>4</v>
      </c>
      <c r="E44" s="10"/>
      <c r="F44" s="10"/>
      <c r="G44" s="10"/>
      <c r="H44" s="10"/>
      <c r="I44" s="10"/>
      <c r="J44" s="10"/>
      <c r="K44" s="10"/>
      <c r="L44" s="10"/>
      <c r="M44" s="8"/>
      <c r="N44" s="5" t="s">
        <v>149</v>
      </c>
      <c r="O44" s="5" t="s">
        <v>52</v>
      </c>
      <c r="P44" s="5" t="s">
        <v>52</v>
      </c>
      <c r="Q44" s="5" t="s">
        <v>96</v>
      </c>
      <c r="R44" s="5" t="s">
        <v>62</v>
      </c>
      <c r="S44" s="5" t="s">
        <v>62</v>
      </c>
      <c r="T44" s="5" t="s">
        <v>63</v>
      </c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5" t="s">
        <v>52</v>
      </c>
      <c r="AS44" s="5" t="s">
        <v>52</v>
      </c>
      <c r="AT44" s="1"/>
      <c r="AU44" s="5" t="s">
        <v>150</v>
      </c>
      <c r="AV44" s="1">
        <v>687</v>
      </c>
    </row>
    <row r="45" spans="1:48" ht="30" customHeight="1">
      <c r="A45" s="8" t="s">
        <v>135</v>
      </c>
      <c r="B45" s="8" t="s">
        <v>151</v>
      </c>
      <c r="C45" s="8" t="s">
        <v>117</v>
      </c>
      <c r="D45" s="9">
        <v>4</v>
      </c>
      <c r="E45" s="10"/>
      <c r="F45" s="10"/>
      <c r="G45" s="10"/>
      <c r="H45" s="10"/>
      <c r="I45" s="10"/>
      <c r="J45" s="10"/>
      <c r="K45" s="10"/>
      <c r="L45" s="10"/>
      <c r="M45" s="8"/>
      <c r="N45" s="5" t="s">
        <v>152</v>
      </c>
      <c r="O45" s="5" t="s">
        <v>52</v>
      </c>
      <c r="P45" s="5" t="s">
        <v>52</v>
      </c>
      <c r="Q45" s="5" t="s">
        <v>96</v>
      </c>
      <c r="R45" s="5" t="s">
        <v>62</v>
      </c>
      <c r="S45" s="5" t="s">
        <v>62</v>
      </c>
      <c r="T45" s="5" t="s">
        <v>63</v>
      </c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5" t="s">
        <v>52</v>
      </c>
      <c r="AS45" s="5" t="s">
        <v>52</v>
      </c>
      <c r="AT45" s="1"/>
      <c r="AU45" s="5" t="s">
        <v>153</v>
      </c>
      <c r="AV45" s="1">
        <v>688</v>
      </c>
    </row>
    <row r="46" spans="1:48" ht="30" customHeight="1">
      <c r="A46" s="8" t="s">
        <v>135</v>
      </c>
      <c r="B46" s="8" t="s">
        <v>154</v>
      </c>
      <c r="C46" s="8" t="s">
        <v>117</v>
      </c>
      <c r="D46" s="9">
        <v>1</v>
      </c>
      <c r="E46" s="10"/>
      <c r="F46" s="10"/>
      <c r="G46" s="10"/>
      <c r="H46" s="10"/>
      <c r="I46" s="10"/>
      <c r="J46" s="10"/>
      <c r="K46" s="10"/>
      <c r="L46" s="10"/>
      <c r="M46" s="8"/>
      <c r="N46" s="5" t="s">
        <v>155</v>
      </c>
      <c r="O46" s="5" t="s">
        <v>52</v>
      </c>
      <c r="P46" s="5" t="s">
        <v>52</v>
      </c>
      <c r="Q46" s="5" t="s">
        <v>96</v>
      </c>
      <c r="R46" s="5" t="s">
        <v>62</v>
      </c>
      <c r="S46" s="5" t="s">
        <v>62</v>
      </c>
      <c r="T46" s="5" t="s">
        <v>63</v>
      </c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5" t="s">
        <v>52</v>
      </c>
      <c r="AS46" s="5" t="s">
        <v>52</v>
      </c>
      <c r="AT46" s="1"/>
      <c r="AU46" s="5" t="s">
        <v>156</v>
      </c>
      <c r="AV46" s="1">
        <v>689</v>
      </c>
    </row>
    <row r="47" spans="1:48" ht="30" customHeight="1">
      <c r="A47" s="8" t="s">
        <v>135</v>
      </c>
      <c r="B47" s="8" t="s">
        <v>157</v>
      </c>
      <c r="C47" s="8" t="s">
        <v>117</v>
      </c>
      <c r="D47" s="9">
        <v>54</v>
      </c>
      <c r="E47" s="10"/>
      <c r="F47" s="10"/>
      <c r="G47" s="10"/>
      <c r="H47" s="10"/>
      <c r="I47" s="10"/>
      <c r="J47" s="10"/>
      <c r="K47" s="10"/>
      <c r="L47" s="10"/>
      <c r="M47" s="8"/>
      <c r="N47" s="5" t="s">
        <v>158</v>
      </c>
      <c r="O47" s="5" t="s">
        <v>52</v>
      </c>
      <c r="P47" s="5" t="s">
        <v>52</v>
      </c>
      <c r="Q47" s="5" t="s">
        <v>96</v>
      </c>
      <c r="R47" s="5" t="s">
        <v>62</v>
      </c>
      <c r="S47" s="5" t="s">
        <v>62</v>
      </c>
      <c r="T47" s="5" t="s">
        <v>63</v>
      </c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5" t="s">
        <v>52</v>
      </c>
      <c r="AS47" s="5" t="s">
        <v>52</v>
      </c>
      <c r="AT47" s="1"/>
      <c r="AU47" s="5" t="s">
        <v>159</v>
      </c>
      <c r="AV47" s="1">
        <v>690</v>
      </c>
    </row>
    <row r="48" spans="1:48" ht="30" customHeight="1">
      <c r="A48" s="8" t="s">
        <v>160</v>
      </c>
      <c r="B48" s="8" t="s">
        <v>161</v>
      </c>
      <c r="C48" s="8" t="s">
        <v>162</v>
      </c>
      <c r="D48" s="9">
        <v>11</v>
      </c>
      <c r="E48" s="10"/>
      <c r="F48" s="10"/>
      <c r="G48" s="10"/>
      <c r="H48" s="10"/>
      <c r="I48" s="10"/>
      <c r="J48" s="10"/>
      <c r="K48" s="10"/>
      <c r="L48" s="10"/>
      <c r="M48" s="8"/>
      <c r="N48" s="5" t="s">
        <v>164</v>
      </c>
      <c r="O48" s="5" t="s">
        <v>52</v>
      </c>
      <c r="P48" s="5" t="s">
        <v>52</v>
      </c>
      <c r="Q48" s="5" t="s">
        <v>96</v>
      </c>
      <c r="R48" s="5" t="s">
        <v>63</v>
      </c>
      <c r="S48" s="5" t="s">
        <v>62</v>
      </c>
      <c r="T48" s="5" t="s">
        <v>62</v>
      </c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5" t="s">
        <v>52</v>
      </c>
      <c r="AS48" s="5" t="s">
        <v>52</v>
      </c>
      <c r="AT48" s="1"/>
      <c r="AU48" s="5" t="s">
        <v>165</v>
      </c>
      <c r="AV48" s="1">
        <v>691</v>
      </c>
    </row>
    <row r="49" spans="1:48" ht="30" customHeight="1">
      <c r="A49" s="8" t="s">
        <v>160</v>
      </c>
      <c r="B49" s="8" t="s">
        <v>166</v>
      </c>
      <c r="C49" s="8" t="s">
        <v>162</v>
      </c>
      <c r="D49" s="9">
        <v>5</v>
      </c>
      <c r="E49" s="10"/>
      <c r="F49" s="10"/>
      <c r="G49" s="10"/>
      <c r="H49" s="10"/>
      <c r="I49" s="10"/>
      <c r="J49" s="10"/>
      <c r="K49" s="10"/>
      <c r="L49" s="10"/>
      <c r="M49" s="8"/>
      <c r="N49" s="5" t="s">
        <v>168</v>
      </c>
      <c r="O49" s="5" t="s">
        <v>52</v>
      </c>
      <c r="P49" s="5" t="s">
        <v>52</v>
      </c>
      <c r="Q49" s="5" t="s">
        <v>96</v>
      </c>
      <c r="R49" s="5" t="s">
        <v>63</v>
      </c>
      <c r="S49" s="5" t="s">
        <v>62</v>
      </c>
      <c r="T49" s="5" t="s">
        <v>62</v>
      </c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5" t="s">
        <v>52</v>
      </c>
      <c r="AS49" s="5" t="s">
        <v>52</v>
      </c>
      <c r="AT49" s="1"/>
      <c r="AU49" s="5" t="s">
        <v>169</v>
      </c>
      <c r="AV49" s="1">
        <v>692</v>
      </c>
    </row>
    <row r="50" spans="1:48" ht="30" customHeight="1">
      <c r="A50" s="8" t="s">
        <v>170</v>
      </c>
      <c r="B50" s="8" t="s">
        <v>166</v>
      </c>
      <c r="C50" s="8" t="s">
        <v>162</v>
      </c>
      <c r="D50" s="9">
        <v>2</v>
      </c>
      <c r="E50" s="10"/>
      <c r="F50" s="10"/>
      <c r="G50" s="10"/>
      <c r="H50" s="10"/>
      <c r="I50" s="10"/>
      <c r="J50" s="10"/>
      <c r="K50" s="10"/>
      <c r="L50" s="10"/>
      <c r="M50" s="8"/>
      <c r="N50" s="5" t="s">
        <v>172</v>
      </c>
      <c r="O50" s="5" t="s">
        <v>52</v>
      </c>
      <c r="P50" s="5" t="s">
        <v>52</v>
      </c>
      <c r="Q50" s="5" t="s">
        <v>96</v>
      </c>
      <c r="R50" s="5" t="s">
        <v>63</v>
      </c>
      <c r="S50" s="5" t="s">
        <v>62</v>
      </c>
      <c r="T50" s="5" t="s">
        <v>62</v>
      </c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5" t="s">
        <v>52</v>
      </c>
      <c r="AS50" s="5" t="s">
        <v>52</v>
      </c>
      <c r="AT50" s="1"/>
      <c r="AU50" s="5" t="s">
        <v>173</v>
      </c>
      <c r="AV50" s="1">
        <v>693</v>
      </c>
    </row>
    <row r="51" spans="1:48" ht="30" customHeight="1">
      <c r="A51" s="8" t="s">
        <v>174</v>
      </c>
      <c r="B51" s="8" t="s">
        <v>175</v>
      </c>
      <c r="C51" s="8" t="s">
        <v>117</v>
      </c>
      <c r="D51" s="9">
        <v>1</v>
      </c>
      <c r="E51" s="10"/>
      <c r="F51" s="10"/>
      <c r="G51" s="10"/>
      <c r="H51" s="10"/>
      <c r="I51" s="10"/>
      <c r="J51" s="10"/>
      <c r="K51" s="10"/>
      <c r="L51" s="10"/>
      <c r="M51" s="8"/>
      <c r="N51" s="5" t="s">
        <v>176</v>
      </c>
      <c r="O51" s="5" t="s">
        <v>52</v>
      </c>
      <c r="P51" s="5" t="s">
        <v>52</v>
      </c>
      <c r="Q51" s="5" t="s">
        <v>96</v>
      </c>
      <c r="R51" s="5" t="s">
        <v>62</v>
      </c>
      <c r="S51" s="5" t="s">
        <v>62</v>
      </c>
      <c r="T51" s="5" t="s">
        <v>63</v>
      </c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5" t="s">
        <v>52</v>
      </c>
      <c r="AS51" s="5" t="s">
        <v>52</v>
      </c>
      <c r="AT51" s="1"/>
      <c r="AU51" s="5" t="s">
        <v>177</v>
      </c>
      <c r="AV51" s="1">
        <v>694</v>
      </c>
    </row>
    <row r="52" spans="1:48" ht="30" customHeight="1">
      <c r="A52" s="8" t="s">
        <v>178</v>
      </c>
      <c r="B52" s="8" t="s">
        <v>179</v>
      </c>
      <c r="C52" s="8" t="s">
        <v>180</v>
      </c>
      <c r="D52" s="9">
        <v>1</v>
      </c>
      <c r="E52" s="10"/>
      <c r="F52" s="10"/>
      <c r="G52" s="10"/>
      <c r="H52" s="10"/>
      <c r="I52" s="10"/>
      <c r="J52" s="10"/>
      <c r="K52" s="10"/>
      <c r="L52" s="10"/>
      <c r="M52" s="8"/>
      <c r="N52" s="5" t="s">
        <v>182</v>
      </c>
      <c r="O52" s="5" t="s">
        <v>52</v>
      </c>
      <c r="P52" s="5" t="s">
        <v>52</v>
      </c>
      <c r="Q52" s="5" t="s">
        <v>96</v>
      </c>
      <c r="R52" s="5" t="s">
        <v>62</v>
      </c>
      <c r="S52" s="5" t="s">
        <v>62</v>
      </c>
      <c r="T52" s="5" t="s">
        <v>63</v>
      </c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5" t="s">
        <v>52</v>
      </c>
      <c r="AS52" s="5" t="s">
        <v>52</v>
      </c>
      <c r="AT52" s="1"/>
      <c r="AU52" s="5" t="s">
        <v>183</v>
      </c>
      <c r="AV52" s="1">
        <v>695</v>
      </c>
    </row>
    <row r="53" spans="1:48" ht="30" customHeight="1">
      <c r="A53" s="8" t="s">
        <v>184</v>
      </c>
      <c r="B53" s="8" t="s">
        <v>52</v>
      </c>
      <c r="C53" s="8" t="s">
        <v>99</v>
      </c>
      <c r="D53" s="9">
        <v>169</v>
      </c>
      <c r="E53" s="10"/>
      <c r="F53" s="10"/>
      <c r="G53" s="10"/>
      <c r="H53" s="10"/>
      <c r="I53" s="10"/>
      <c r="J53" s="10"/>
      <c r="K53" s="10"/>
      <c r="L53" s="10"/>
      <c r="M53" s="8"/>
      <c r="N53" s="5" t="s">
        <v>186</v>
      </c>
      <c r="O53" s="5" t="s">
        <v>52</v>
      </c>
      <c r="P53" s="5" t="s">
        <v>52</v>
      </c>
      <c r="Q53" s="5" t="s">
        <v>96</v>
      </c>
      <c r="R53" s="5" t="s">
        <v>63</v>
      </c>
      <c r="S53" s="5" t="s">
        <v>62</v>
      </c>
      <c r="T53" s="5" t="s">
        <v>62</v>
      </c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5" t="s">
        <v>52</v>
      </c>
      <c r="AS53" s="5" t="s">
        <v>52</v>
      </c>
      <c r="AT53" s="1"/>
      <c r="AU53" s="5" t="s">
        <v>187</v>
      </c>
      <c r="AV53" s="1">
        <v>696</v>
      </c>
    </row>
    <row r="54" spans="1:48" ht="30" customHeight="1">
      <c r="A54" s="8" t="s">
        <v>188</v>
      </c>
      <c r="B54" s="8" t="s">
        <v>52</v>
      </c>
      <c r="C54" s="8" t="s">
        <v>117</v>
      </c>
      <c r="D54" s="9">
        <v>54</v>
      </c>
      <c r="E54" s="10"/>
      <c r="F54" s="10"/>
      <c r="G54" s="10"/>
      <c r="H54" s="10"/>
      <c r="I54" s="10"/>
      <c r="J54" s="10"/>
      <c r="K54" s="10"/>
      <c r="L54" s="10"/>
      <c r="M54" s="8"/>
      <c r="N54" s="5" t="s">
        <v>190</v>
      </c>
      <c r="O54" s="5" t="s">
        <v>52</v>
      </c>
      <c r="P54" s="5" t="s">
        <v>52</v>
      </c>
      <c r="Q54" s="5" t="s">
        <v>96</v>
      </c>
      <c r="R54" s="5" t="s">
        <v>62</v>
      </c>
      <c r="S54" s="5" t="s">
        <v>62</v>
      </c>
      <c r="T54" s="5" t="s">
        <v>63</v>
      </c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5" t="s">
        <v>52</v>
      </c>
      <c r="AS54" s="5" t="s">
        <v>52</v>
      </c>
      <c r="AT54" s="1"/>
      <c r="AU54" s="5" t="s">
        <v>191</v>
      </c>
      <c r="AV54" s="1">
        <v>697</v>
      </c>
    </row>
    <row r="55" spans="1:48" ht="30" customHeight="1">
      <c r="A55" s="8" t="s">
        <v>192</v>
      </c>
      <c r="B55" s="8" t="s">
        <v>52</v>
      </c>
      <c r="C55" s="8" t="s">
        <v>193</v>
      </c>
      <c r="D55" s="9">
        <v>189.9</v>
      </c>
      <c r="E55" s="10"/>
      <c r="F55" s="10"/>
      <c r="G55" s="10"/>
      <c r="H55" s="10"/>
      <c r="I55" s="10"/>
      <c r="J55" s="10"/>
      <c r="K55" s="10"/>
      <c r="L55" s="10"/>
      <c r="M55" s="8"/>
      <c r="N55" s="5" t="s">
        <v>195</v>
      </c>
      <c r="O55" s="5" t="s">
        <v>52</v>
      </c>
      <c r="P55" s="5" t="s">
        <v>52</v>
      </c>
      <c r="Q55" s="5" t="s">
        <v>96</v>
      </c>
      <c r="R55" s="5" t="s">
        <v>63</v>
      </c>
      <c r="S55" s="5" t="s">
        <v>62</v>
      </c>
      <c r="T55" s="5" t="s">
        <v>62</v>
      </c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5" t="s">
        <v>52</v>
      </c>
      <c r="AS55" s="5" t="s">
        <v>52</v>
      </c>
      <c r="AT55" s="1"/>
      <c r="AU55" s="5" t="s">
        <v>196</v>
      </c>
      <c r="AV55" s="1">
        <v>698</v>
      </c>
    </row>
    <row r="56" spans="1:48" ht="30" customHeight="1">
      <c r="A56" s="8" t="s">
        <v>197</v>
      </c>
      <c r="B56" s="8" t="s">
        <v>52</v>
      </c>
      <c r="C56" s="8" t="s">
        <v>193</v>
      </c>
      <c r="D56" s="9">
        <v>149.19999999999999</v>
      </c>
      <c r="E56" s="10"/>
      <c r="F56" s="10"/>
      <c r="G56" s="10"/>
      <c r="H56" s="10"/>
      <c r="I56" s="10"/>
      <c r="J56" s="10"/>
      <c r="K56" s="10"/>
      <c r="L56" s="10"/>
      <c r="M56" s="8"/>
      <c r="N56" s="5" t="s">
        <v>199</v>
      </c>
      <c r="O56" s="5" t="s">
        <v>52</v>
      </c>
      <c r="P56" s="5" t="s">
        <v>52</v>
      </c>
      <c r="Q56" s="5" t="s">
        <v>96</v>
      </c>
      <c r="R56" s="5" t="s">
        <v>63</v>
      </c>
      <c r="S56" s="5" t="s">
        <v>62</v>
      </c>
      <c r="T56" s="5" t="s">
        <v>62</v>
      </c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5" t="s">
        <v>52</v>
      </c>
      <c r="AS56" s="5" t="s">
        <v>52</v>
      </c>
      <c r="AT56" s="1"/>
      <c r="AU56" s="5" t="s">
        <v>200</v>
      </c>
      <c r="AV56" s="1">
        <v>699</v>
      </c>
    </row>
    <row r="57" spans="1:48" ht="30" customHeight="1">
      <c r="A57" s="8" t="s">
        <v>201</v>
      </c>
      <c r="B57" s="8" t="s">
        <v>52</v>
      </c>
      <c r="C57" s="8" t="s">
        <v>193</v>
      </c>
      <c r="D57" s="9">
        <v>40.700000000000003</v>
      </c>
      <c r="E57" s="10"/>
      <c r="F57" s="10"/>
      <c r="G57" s="10"/>
      <c r="H57" s="10"/>
      <c r="I57" s="10"/>
      <c r="J57" s="10"/>
      <c r="K57" s="10"/>
      <c r="L57" s="10"/>
      <c r="M57" s="8"/>
      <c r="N57" s="5" t="s">
        <v>203</v>
      </c>
      <c r="O57" s="5" t="s">
        <v>52</v>
      </c>
      <c r="P57" s="5" t="s">
        <v>52</v>
      </c>
      <c r="Q57" s="5" t="s">
        <v>96</v>
      </c>
      <c r="R57" s="5" t="s">
        <v>63</v>
      </c>
      <c r="S57" s="5" t="s">
        <v>62</v>
      </c>
      <c r="T57" s="5" t="s">
        <v>62</v>
      </c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5" t="s">
        <v>52</v>
      </c>
      <c r="AS57" s="5" t="s">
        <v>52</v>
      </c>
      <c r="AT57" s="1"/>
      <c r="AU57" s="5" t="s">
        <v>204</v>
      </c>
      <c r="AV57" s="1">
        <v>700</v>
      </c>
    </row>
    <row r="58" spans="1:48" ht="30" customHeight="1">
      <c r="A58" s="8" t="s">
        <v>205</v>
      </c>
      <c r="B58" s="8" t="s">
        <v>52</v>
      </c>
      <c r="C58" s="8" t="s">
        <v>193</v>
      </c>
      <c r="D58" s="9">
        <v>40.700000000000003</v>
      </c>
      <c r="E58" s="10"/>
      <c r="F58" s="10"/>
      <c r="G58" s="10"/>
      <c r="H58" s="10"/>
      <c r="I58" s="10"/>
      <c r="J58" s="10"/>
      <c r="K58" s="10"/>
      <c r="L58" s="10"/>
      <c r="M58" s="8"/>
      <c r="N58" s="5" t="s">
        <v>207</v>
      </c>
      <c r="O58" s="5" t="s">
        <v>52</v>
      </c>
      <c r="P58" s="5" t="s">
        <v>52</v>
      </c>
      <c r="Q58" s="5" t="s">
        <v>96</v>
      </c>
      <c r="R58" s="5" t="s">
        <v>63</v>
      </c>
      <c r="S58" s="5" t="s">
        <v>62</v>
      </c>
      <c r="T58" s="5" t="s">
        <v>62</v>
      </c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5" t="s">
        <v>52</v>
      </c>
      <c r="AS58" s="5" t="s">
        <v>52</v>
      </c>
      <c r="AT58" s="1"/>
      <c r="AU58" s="5" t="s">
        <v>208</v>
      </c>
      <c r="AV58" s="1">
        <v>701</v>
      </c>
    </row>
    <row r="59" spans="1:48" ht="30" customHeight="1">
      <c r="A59" s="8" t="s">
        <v>77</v>
      </c>
      <c r="B59" s="8" t="s">
        <v>78</v>
      </c>
      <c r="C59" s="8" t="s">
        <v>79</v>
      </c>
      <c r="D59" s="15">
        <v>10</v>
      </c>
      <c r="E59" s="10"/>
      <c r="F59" s="10"/>
      <c r="G59" s="10"/>
      <c r="H59" s="10"/>
      <c r="I59" s="10"/>
      <c r="J59" s="10"/>
      <c r="K59" s="10"/>
      <c r="L59" s="10"/>
      <c r="M59" s="8"/>
      <c r="N59" s="5" t="s">
        <v>80</v>
      </c>
      <c r="O59" s="5" t="s">
        <v>52</v>
      </c>
      <c r="P59" s="5" t="s">
        <v>52</v>
      </c>
      <c r="Q59" s="5" t="s">
        <v>96</v>
      </c>
      <c r="R59" s="5" t="s">
        <v>62</v>
      </c>
      <c r="S59" s="5" t="s">
        <v>62</v>
      </c>
      <c r="T59" s="5" t="s">
        <v>63</v>
      </c>
      <c r="U59" s="1"/>
      <c r="V59" s="1"/>
      <c r="W59" s="1"/>
      <c r="X59" s="1"/>
      <c r="Y59" s="1">
        <v>2</v>
      </c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5" t="s">
        <v>52</v>
      </c>
      <c r="AS59" s="5" t="s">
        <v>52</v>
      </c>
      <c r="AT59" s="1"/>
      <c r="AU59" s="5" t="s">
        <v>209</v>
      </c>
      <c r="AV59" s="1">
        <v>702</v>
      </c>
    </row>
    <row r="60" spans="1:48" ht="30" customHeight="1">
      <c r="A60" s="8" t="s">
        <v>210</v>
      </c>
      <c r="B60" s="8" t="s">
        <v>78</v>
      </c>
      <c r="C60" s="8" t="s">
        <v>79</v>
      </c>
      <c r="D60" s="15">
        <v>21</v>
      </c>
      <c r="E60" s="10"/>
      <c r="F60" s="10"/>
      <c r="G60" s="10"/>
      <c r="H60" s="10"/>
      <c r="I60" s="10"/>
      <c r="J60" s="10"/>
      <c r="K60" s="10"/>
      <c r="L60" s="10"/>
      <c r="M60" s="8"/>
      <c r="N60" s="5" t="s">
        <v>211</v>
      </c>
      <c r="O60" s="5" t="s">
        <v>52</v>
      </c>
      <c r="P60" s="5" t="s">
        <v>52</v>
      </c>
      <c r="Q60" s="5" t="s">
        <v>96</v>
      </c>
      <c r="R60" s="5" t="s">
        <v>62</v>
      </c>
      <c r="S60" s="5" t="s">
        <v>62</v>
      </c>
      <c r="T60" s="5" t="s">
        <v>63</v>
      </c>
      <c r="U60" s="1"/>
      <c r="V60" s="1"/>
      <c r="W60" s="1"/>
      <c r="X60" s="1"/>
      <c r="Y60" s="1">
        <v>2</v>
      </c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5" t="s">
        <v>52</v>
      </c>
      <c r="AS60" s="5" t="s">
        <v>52</v>
      </c>
      <c r="AT60" s="1"/>
      <c r="AU60" s="5" t="s">
        <v>212</v>
      </c>
      <c r="AV60" s="1">
        <v>703</v>
      </c>
    </row>
    <row r="61" spans="1:48" ht="30" customHeight="1">
      <c r="A61" s="8" t="s">
        <v>88</v>
      </c>
      <c r="B61" s="8" t="s">
        <v>89</v>
      </c>
      <c r="C61" s="8" t="s">
        <v>90</v>
      </c>
      <c r="D61" s="9">
        <v>1</v>
      </c>
      <c r="E61" s="10"/>
      <c r="F61" s="10"/>
      <c r="G61" s="10"/>
      <c r="H61" s="10"/>
      <c r="I61" s="10"/>
      <c r="J61" s="10"/>
      <c r="K61" s="10"/>
      <c r="L61" s="10"/>
      <c r="M61" s="8"/>
      <c r="N61" s="5" t="s">
        <v>213</v>
      </c>
      <c r="O61" s="5" t="s">
        <v>52</v>
      </c>
      <c r="P61" s="5" t="s">
        <v>52</v>
      </c>
      <c r="Q61" s="5" t="s">
        <v>96</v>
      </c>
      <c r="R61" s="5" t="s">
        <v>62</v>
      </c>
      <c r="S61" s="5" t="s">
        <v>62</v>
      </c>
      <c r="T61" s="5" t="s">
        <v>62</v>
      </c>
      <c r="U61" s="1">
        <v>1</v>
      </c>
      <c r="V61" s="1">
        <v>0</v>
      </c>
      <c r="W61" s="1">
        <v>0.02</v>
      </c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5" t="s">
        <v>52</v>
      </c>
      <c r="AS61" s="5" t="s">
        <v>52</v>
      </c>
      <c r="AT61" s="1"/>
      <c r="AU61" s="5" t="s">
        <v>214</v>
      </c>
      <c r="AV61" s="1">
        <v>829</v>
      </c>
    </row>
    <row r="62" spans="1:48" ht="30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48" ht="30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48" ht="30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1:48" ht="30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48" ht="30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48" ht="30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48" ht="30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48" ht="30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48" ht="30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48" ht="30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48" ht="30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48" ht="30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48" ht="30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48" ht="30" customHeight="1">
      <c r="A75" s="9" t="s">
        <v>93</v>
      </c>
      <c r="B75" s="9"/>
      <c r="C75" s="9"/>
      <c r="D75" s="9"/>
      <c r="E75" s="9"/>
      <c r="F75" s="10">
        <f>SUM(F29:F74)</f>
        <v>0</v>
      </c>
      <c r="G75" s="9"/>
      <c r="H75" s="10">
        <f>SUM(H29:H74)</f>
        <v>0</v>
      </c>
      <c r="I75" s="9"/>
      <c r="J75" s="10">
        <f>SUM(J29:J74)</f>
        <v>0</v>
      </c>
      <c r="K75" s="9"/>
      <c r="L75" s="10">
        <f>SUM(L29:L74)</f>
        <v>0</v>
      </c>
      <c r="M75" s="9"/>
      <c r="N75" t="s">
        <v>94</v>
      </c>
    </row>
    <row r="76" spans="1:48" ht="30" customHeight="1">
      <c r="A76" s="8" t="s">
        <v>217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1"/>
      <c r="O76" s="1"/>
      <c r="P76" s="1"/>
      <c r="Q76" s="5" t="s">
        <v>218</v>
      </c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</row>
    <row r="77" spans="1:48" ht="30" customHeight="1">
      <c r="A77" s="8" t="s">
        <v>219</v>
      </c>
      <c r="B77" s="8" t="s">
        <v>220</v>
      </c>
      <c r="C77" s="8" t="s">
        <v>221</v>
      </c>
      <c r="D77" s="9">
        <v>9</v>
      </c>
      <c r="E77" s="10"/>
      <c r="F77" s="10"/>
      <c r="G77" s="10"/>
      <c r="H77" s="10"/>
      <c r="I77" s="10"/>
      <c r="J77" s="10"/>
      <c r="K77" s="10"/>
      <c r="L77" s="10"/>
      <c r="M77" s="8" t="s">
        <v>52</v>
      </c>
      <c r="N77" s="5" t="s">
        <v>222</v>
      </c>
      <c r="O77" s="5" t="s">
        <v>52</v>
      </c>
      <c r="P77" s="5" t="s">
        <v>52</v>
      </c>
      <c r="Q77" s="5" t="s">
        <v>218</v>
      </c>
      <c r="R77" s="5" t="s">
        <v>62</v>
      </c>
      <c r="S77" s="5" t="s">
        <v>62</v>
      </c>
      <c r="T77" s="5" t="s">
        <v>63</v>
      </c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5" t="s">
        <v>52</v>
      </c>
      <c r="AS77" s="5" t="s">
        <v>52</v>
      </c>
      <c r="AT77" s="1"/>
      <c r="AU77" s="5" t="s">
        <v>223</v>
      </c>
      <c r="AV77" s="1">
        <v>36</v>
      </c>
    </row>
    <row r="78" spans="1:48" ht="30" customHeight="1">
      <c r="A78" s="8" t="s">
        <v>219</v>
      </c>
      <c r="B78" s="8" t="s">
        <v>224</v>
      </c>
      <c r="C78" s="8" t="s">
        <v>221</v>
      </c>
      <c r="D78" s="9">
        <v>6</v>
      </c>
      <c r="E78" s="10"/>
      <c r="F78" s="10"/>
      <c r="G78" s="10"/>
      <c r="H78" s="10"/>
      <c r="I78" s="10"/>
      <c r="J78" s="10"/>
      <c r="K78" s="10"/>
      <c r="L78" s="10"/>
      <c r="M78" s="8" t="s">
        <v>52</v>
      </c>
      <c r="N78" s="5" t="s">
        <v>225</v>
      </c>
      <c r="O78" s="5" t="s">
        <v>52</v>
      </c>
      <c r="P78" s="5" t="s">
        <v>52</v>
      </c>
      <c r="Q78" s="5" t="s">
        <v>218</v>
      </c>
      <c r="R78" s="5" t="s">
        <v>62</v>
      </c>
      <c r="S78" s="5" t="s">
        <v>62</v>
      </c>
      <c r="T78" s="5" t="s">
        <v>63</v>
      </c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5" t="s">
        <v>52</v>
      </c>
      <c r="AS78" s="5" t="s">
        <v>52</v>
      </c>
      <c r="AT78" s="1"/>
      <c r="AU78" s="5" t="s">
        <v>226</v>
      </c>
      <c r="AV78" s="1">
        <v>37</v>
      </c>
    </row>
    <row r="79" spans="1:48" ht="30" customHeight="1">
      <c r="A79" s="8" t="s">
        <v>227</v>
      </c>
      <c r="B79" s="8" t="s">
        <v>228</v>
      </c>
      <c r="C79" s="8" t="s">
        <v>221</v>
      </c>
      <c r="D79" s="9">
        <v>6</v>
      </c>
      <c r="E79" s="10"/>
      <c r="F79" s="10"/>
      <c r="G79" s="10"/>
      <c r="H79" s="10"/>
      <c r="I79" s="10"/>
      <c r="J79" s="10"/>
      <c r="K79" s="10"/>
      <c r="L79" s="10"/>
      <c r="M79" s="8" t="s">
        <v>52</v>
      </c>
      <c r="N79" s="5" t="s">
        <v>229</v>
      </c>
      <c r="O79" s="5" t="s">
        <v>52</v>
      </c>
      <c r="P79" s="5" t="s">
        <v>52</v>
      </c>
      <c r="Q79" s="5" t="s">
        <v>218</v>
      </c>
      <c r="R79" s="5" t="s">
        <v>62</v>
      </c>
      <c r="S79" s="5" t="s">
        <v>62</v>
      </c>
      <c r="T79" s="5" t="s">
        <v>63</v>
      </c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5" t="s">
        <v>52</v>
      </c>
      <c r="AS79" s="5" t="s">
        <v>52</v>
      </c>
      <c r="AT79" s="1"/>
      <c r="AU79" s="5" t="s">
        <v>230</v>
      </c>
      <c r="AV79" s="1">
        <v>38</v>
      </c>
    </row>
    <row r="80" spans="1:48" ht="30" customHeight="1">
      <c r="A80" s="8" t="s">
        <v>231</v>
      </c>
      <c r="B80" s="8" t="s">
        <v>232</v>
      </c>
      <c r="C80" s="8" t="s">
        <v>221</v>
      </c>
      <c r="D80" s="9">
        <v>6</v>
      </c>
      <c r="E80" s="10"/>
      <c r="F80" s="10"/>
      <c r="G80" s="10"/>
      <c r="H80" s="10"/>
      <c r="I80" s="10"/>
      <c r="J80" s="10"/>
      <c r="K80" s="10"/>
      <c r="L80" s="10"/>
      <c r="M80" s="8" t="s">
        <v>52</v>
      </c>
      <c r="N80" s="5" t="s">
        <v>233</v>
      </c>
      <c r="O80" s="5" t="s">
        <v>52</v>
      </c>
      <c r="P80" s="5" t="s">
        <v>52</v>
      </c>
      <c r="Q80" s="5" t="s">
        <v>218</v>
      </c>
      <c r="R80" s="5" t="s">
        <v>62</v>
      </c>
      <c r="S80" s="5" t="s">
        <v>62</v>
      </c>
      <c r="T80" s="5" t="s">
        <v>63</v>
      </c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5" t="s">
        <v>52</v>
      </c>
      <c r="AS80" s="5" t="s">
        <v>52</v>
      </c>
      <c r="AT80" s="1"/>
      <c r="AU80" s="5" t="s">
        <v>234</v>
      </c>
      <c r="AV80" s="1">
        <v>39</v>
      </c>
    </row>
    <row r="81" spans="1:48" ht="30" customHeight="1">
      <c r="A81" s="8" t="s">
        <v>235</v>
      </c>
      <c r="B81" s="8" t="s">
        <v>236</v>
      </c>
      <c r="C81" s="8" t="s">
        <v>221</v>
      </c>
      <c r="D81" s="9">
        <v>3</v>
      </c>
      <c r="E81" s="10"/>
      <c r="F81" s="10"/>
      <c r="G81" s="10"/>
      <c r="H81" s="10"/>
      <c r="I81" s="10"/>
      <c r="J81" s="10"/>
      <c r="K81" s="10"/>
      <c r="L81" s="10"/>
      <c r="M81" s="8" t="s">
        <v>52</v>
      </c>
      <c r="N81" s="5" t="s">
        <v>237</v>
      </c>
      <c r="O81" s="5" t="s">
        <v>52</v>
      </c>
      <c r="P81" s="5" t="s">
        <v>52</v>
      </c>
      <c r="Q81" s="5" t="s">
        <v>218</v>
      </c>
      <c r="R81" s="5" t="s">
        <v>62</v>
      </c>
      <c r="S81" s="5" t="s">
        <v>62</v>
      </c>
      <c r="T81" s="5" t="s">
        <v>63</v>
      </c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5" t="s">
        <v>52</v>
      </c>
      <c r="AS81" s="5" t="s">
        <v>52</v>
      </c>
      <c r="AT81" s="1"/>
      <c r="AU81" s="5" t="s">
        <v>238</v>
      </c>
      <c r="AV81" s="1">
        <v>40</v>
      </c>
    </row>
    <row r="82" spans="1:48" ht="30" customHeight="1">
      <c r="A82" s="8" t="s">
        <v>239</v>
      </c>
      <c r="B82" s="8" t="s">
        <v>240</v>
      </c>
      <c r="C82" s="8" t="s">
        <v>117</v>
      </c>
      <c r="D82" s="9">
        <v>2</v>
      </c>
      <c r="E82" s="10"/>
      <c r="F82" s="10"/>
      <c r="G82" s="10"/>
      <c r="H82" s="10"/>
      <c r="I82" s="10"/>
      <c r="J82" s="10"/>
      <c r="K82" s="10"/>
      <c r="L82" s="10"/>
      <c r="M82" s="8" t="s">
        <v>52</v>
      </c>
      <c r="N82" s="5" t="s">
        <v>241</v>
      </c>
      <c r="O82" s="5" t="s">
        <v>52</v>
      </c>
      <c r="P82" s="5" t="s">
        <v>52</v>
      </c>
      <c r="Q82" s="5" t="s">
        <v>218</v>
      </c>
      <c r="R82" s="5" t="s">
        <v>62</v>
      </c>
      <c r="S82" s="5" t="s">
        <v>62</v>
      </c>
      <c r="T82" s="5" t="s">
        <v>63</v>
      </c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5" t="s">
        <v>52</v>
      </c>
      <c r="AS82" s="5" t="s">
        <v>52</v>
      </c>
      <c r="AT82" s="1"/>
      <c r="AU82" s="5" t="s">
        <v>242</v>
      </c>
      <c r="AV82" s="1">
        <v>671</v>
      </c>
    </row>
    <row r="83" spans="1:48" ht="30" customHeight="1">
      <c r="A83" s="8" t="s">
        <v>243</v>
      </c>
      <c r="B83" s="8" t="s">
        <v>244</v>
      </c>
      <c r="C83" s="8" t="s">
        <v>221</v>
      </c>
      <c r="D83" s="9">
        <v>6</v>
      </c>
      <c r="E83" s="10"/>
      <c r="F83" s="10"/>
      <c r="G83" s="10"/>
      <c r="H83" s="10"/>
      <c r="I83" s="10"/>
      <c r="J83" s="10"/>
      <c r="K83" s="10"/>
      <c r="L83" s="10"/>
      <c r="M83" s="8" t="s">
        <v>52</v>
      </c>
      <c r="N83" s="5" t="s">
        <v>245</v>
      </c>
      <c r="O83" s="5" t="s">
        <v>52</v>
      </c>
      <c r="P83" s="5" t="s">
        <v>52</v>
      </c>
      <c r="Q83" s="5" t="s">
        <v>218</v>
      </c>
      <c r="R83" s="5" t="s">
        <v>62</v>
      </c>
      <c r="S83" s="5" t="s">
        <v>62</v>
      </c>
      <c r="T83" s="5" t="s">
        <v>63</v>
      </c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5" t="s">
        <v>52</v>
      </c>
      <c r="AS83" s="5" t="s">
        <v>52</v>
      </c>
      <c r="AT83" s="1"/>
      <c r="AU83" s="5" t="s">
        <v>246</v>
      </c>
      <c r="AV83" s="1">
        <v>41</v>
      </c>
    </row>
    <row r="84" spans="1:48" ht="30" customHeight="1">
      <c r="A84" s="8" t="s">
        <v>247</v>
      </c>
      <c r="B84" s="8" t="s">
        <v>248</v>
      </c>
      <c r="C84" s="8" t="s">
        <v>117</v>
      </c>
      <c r="D84" s="9">
        <v>15</v>
      </c>
      <c r="E84" s="10"/>
      <c r="F84" s="10"/>
      <c r="G84" s="10"/>
      <c r="H84" s="10"/>
      <c r="I84" s="10"/>
      <c r="J84" s="10"/>
      <c r="K84" s="10"/>
      <c r="L84" s="10"/>
      <c r="M84" s="8" t="s">
        <v>52</v>
      </c>
      <c r="N84" s="5" t="s">
        <v>249</v>
      </c>
      <c r="O84" s="5" t="s">
        <v>52</v>
      </c>
      <c r="P84" s="5" t="s">
        <v>52</v>
      </c>
      <c r="Q84" s="5" t="s">
        <v>218</v>
      </c>
      <c r="R84" s="5" t="s">
        <v>62</v>
      </c>
      <c r="S84" s="5" t="s">
        <v>62</v>
      </c>
      <c r="T84" s="5" t="s">
        <v>63</v>
      </c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5" t="s">
        <v>52</v>
      </c>
      <c r="AS84" s="5" t="s">
        <v>52</v>
      </c>
      <c r="AT84" s="1"/>
      <c r="AU84" s="5" t="s">
        <v>250</v>
      </c>
      <c r="AV84" s="1">
        <v>42</v>
      </c>
    </row>
    <row r="85" spans="1:48" ht="30" customHeight="1">
      <c r="A85" s="8" t="s">
        <v>251</v>
      </c>
      <c r="B85" s="8" t="s">
        <v>248</v>
      </c>
      <c r="C85" s="8" t="s">
        <v>117</v>
      </c>
      <c r="D85" s="9">
        <v>6</v>
      </c>
      <c r="E85" s="10"/>
      <c r="F85" s="10"/>
      <c r="G85" s="10"/>
      <c r="H85" s="10"/>
      <c r="I85" s="10"/>
      <c r="J85" s="10"/>
      <c r="K85" s="10"/>
      <c r="L85" s="10"/>
      <c r="M85" s="8" t="s">
        <v>52</v>
      </c>
      <c r="N85" s="5" t="s">
        <v>252</v>
      </c>
      <c r="O85" s="5" t="s">
        <v>52</v>
      </c>
      <c r="P85" s="5" t="s">
        <v>52</v>
      </c>
      <c r="Q85" s="5" t="s">
        <v>218</v>
      </c>
      <c r="R85" s="5" t="s">
        <v>62</v>
      </c>
      <c r="S85" s="5" t="s">
        <v>62</v>
      </c>
      <c r="T85" s="5" t="s">
        <v>63</v>
      </c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5" t="s">
        <v>52</v>
      </c>
      <c r="AS85" s="5" t="s">
        <v>52</v>
      </c>
      <c r="AT85" s="1"/>
      <c r="AU85" s="5" t="s">
        <v>253</v>
      </c>
      <c r="AV85" s="1">
        <v>43</v>
      </c>
    </row>
    <row r="86" spans="1:48" ht="30" customHeight="1">
      <c r="A86" s="8" t="s">
        <v>254</v>
      </c>
      <c r="B86" s="8" t="s">
        <v>255</v>
      </c>
      <c r="C86" s="8" t="s">
        <v>221</v>
      </c>
      <c r="D86" s="9">
        <v>6</v>
      </c>
      <c r="E86" s="10"/>
      <c r="F86" s="10"/>
      <c r="G86" s="10"/>
      <c r="H86" s="10"/>
      <c r="I86" s="10"/>
      <c r="J86" s="10"/>
      <c r="K86" s="10"/>
      <c r="L86" s="10"/>
      <c r="M86" s="8" t="s">
        <v>52</v>
      </c>
      <c r="N86" s="5" t="s">
        <v>256</v>
      </c>
      <c r="O86" s="5" t="s">
        <v>52</v>
      </c>
      <c r="P86" s="5" t="s">
        <v>52</v>
      </c>
      <c r="Q86" s="5" t="s">
        <v>218</v>
      </c>
      <c r="R86" s="5" t="s">
        <v>62</v>
      </c>
      <c r="S86" s="5" t="s">
        <v>62</v>
      </c>
      <c r="T86" s="5" t="s">
        <v>63</v>
      </c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5" t="s">
        <v>52</v>
      </c>
      <c r="AS86" s="5" t="s">
        <v>52</v>
      </c>
      <c r="AT86" s="1"/>
      <c r="AU86" s="5" t="s">
        <v>257</v>
      </c>
      <c r="AV86" s="1">
        <v>44</v>
      </c>
    </row>
    <row r="87" spans="1:48" ht="30" customHeight="1">
      <c r="A87" s="8" t="s">
        <v>77</v>
      </c>
      <c r="B87" s="8" t="s">
        <v>78</v>
      </c>
      <c r="C87" s="8" t="s">
        <v>79</v>
      </c>
      <c r="D87" s="9">
        <v>6</v>
      </c>
      <c r="E87" s="10"/>
      <c r="F87" s="10"/>
      <c r="G87" s="10"/>
      <c r="H87" s="10"/>
      <c r="I87" s="10"/>
      <c r="J87" s="10"/>
      <c r="K87" s="10"/>
      <c r="L87" s="10"/>
      <c r="M87" s="8" t="s">
        <v>52</v>
      </c>
      <c r="N87" s="5" t="s">
        <v>80</v>
      </c>
      <c r="O87" s="5" t="s">
        <v>52</v>
      </c>
      <c r="P87" s="5" t="s">
        <v>52</v>
      </c>
      <c r="Q87" s="5" t="s">
        <v>218</v>
      </c>
      <c r="R87" s="5" t="s">
        <v>62</v>
      </c>
      <c r="S87" s="5" t="s">
        <v>62</v>
      </c>
      <c r="T87" s="5" t="s">
        <v>63</v>
      </c>
      <c r="U87" s="1"/>
      <c r="V87" s="1"/>
      <c r="W87" s="1"/>
      <c r="X87" s="1">
        <v>1</v>
      </c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5" t="s">
        <v>52</v>
      </c>
      <c r="AS87" s="5" t="s">
        <v>52</v>
      </c>
      <c r="AT87" s="1"/>
      <c r="AU87" s="5" t="s">
        <v>258</v>
      </c>
      <c r="AV87" s="1">
        <v>45</v>
      </c>
    </row>
    <row r="88" spans="1:48" ht="30" customHeight="1">
      <c r="A88" s="8" t="s">
        <v>259</v>
      </c>
      <c r="B88" s="8" t="s">
        <v>78</v>
      </c>
      <c r="C88" s="8" t="s">
        <v>79</v>
      </c>
      <c r="D88" s="15">
        <v>22</v>
      </c>
      <c r="E88" s="10"/>
      <c r="F88" s="10"/>
      <c r="G88" s="10"/>
      <c r="H88" s="10"/>
      <c r="I88" s="10"/>
      <c r="J88" s="10"/>
      <c r="K88" s="10"/>
      <c r="L88" s="10"/>
      <c r="M88" s="8" t="s">
        <v>52</v>
      </c>
      <c r="N88" s="5" t="s">
        <v>260</v>
      </c>
      <c r="O88" s="5" t="s">
        <v>52</v>
      </c>
      <c r="P88" s="5" t="s">
        <v>52</v>
      </c>
      <c r="Q88" s="5" t="s">
        <v>218</v>
      </c>
      <c r="R88" s="5" t="s">
        <v>62</v>
      </c>
      <c r="S88" s="5" t="s">
        <v>62</v>
      </c>
      <c r="T88" s="5" t="s">
        <v>63</v>
      </c>
      <c r="U88" s="1"/>
      <c r="V88" s="1"/>
      <c r="W88" s="1"/>
      <c r="X88" s="1">
        <v>1</v>
      </c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5" t="s">
        <v>52</v>
      </c>
      <c r="AS88" s="5" t="s">
        <v>52</v>
      </c>
      <c r="AT88" s="1"/>
      <c r="AU88" s="5" t="s">
        <v>261</v>
      </c>
      <c r="AV88" s="1">
        <v>46</v>
      </c>
    </row>
    <row r="89" spans="1:48" ht="30" customHeight="1">
      <c r="A89" s="8" t="s">
        <v>88</v>
      </c>
      <c r="B89" s="8" t="s">
        <v>89</v>
      </c>
      <c r="C89" s="8" t="s">
        <v>90</v>
      </c>
      <c r="D89" s="9">
        <v>1</v>
      </c>
      <c r="E89" s="10"/>
      <c r="F89" s="10"/>
      <c r="G89" s="10"/>
      <c r="H89" s="10"/>
      <c r="I89" s="10"/>
      <c r="J89" s="10"/>
      <c r="K89" s="10"/>
      <c r="L89" s="10"/>
      <c r="M89" s="8" t="s">
        <v>52</v>
      </c>
      <c r="N89" s="5" t="s">
        <v>91</v>
      </c>
      <c r="O89" s="5" t="s">
        <v>52</v>
      </c>
      <c r="P89" s="5" t="s">
        <v>52</v>
      </c>
      <c r="Q89" s="5" t="s">
        <v>218</v>
      </c>
      <c r="R89" s="5" t="s">
        <v>62</v>
      </c>
      <c r="S89" s="5" t="s">
        <v>62</v>
      </c>
      <c r="T89" s="5" t="s">
        <v>62</v>
      </c>
      <c r="U89" s="1">
        <v>1</v>
      </c>
      <c r="V89" s="1">
        <v>0</v>
      </c>
      <c r="W89" s="1">
        <v>0.02</v>
      </c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5" t="s">
        <v>52</v>
      </c>
      <c r="AS89" s="5" t="s">
        <v>52</v>
      </c>
      <c r="AT89" s="1"/>
      <c r="AU89" s="5" t="s">
        <v>262</v>
      </c>
      <c r="AV89" s="1">
        <v>830</v>
      </c>
    </row>
    <row r="90" spans="1:48" ht="30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spans="1:48" ht="30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1:48" ht="30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1:48" ht="30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  <row r="94" spans="1:48" ht="30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</row>
    <row r="95" spans="1:48" ht="30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</row>
    <row r="96" spans="1:48" ht="30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48" ht="30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</row>
    <row r="98" spans="1:48" ht="30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</row>
    <row r="99" spans="1:48" ht="30" customHeight="1">
      <c r="A99" s="9" t="s">
        <v>93</v>
      </c>
      <c r="B99" s="9"/>
      <c r="C99" s="9"/>
      <c r="D99" s="9"/>
      <c r="E99" s="9"/>
      <c r="F99" s="10">
        <f>SUM(F77:F98)</f>
        <v>0</v>
      </c>
      <c r="G99" s="9"/>
      <c r="H99" s="10">
        <f>SUM(H77:H98)</f>
        <v>0</v>
      </c>
      <c r="I99" s="9"/>
      <c r="J99" s="10">
        <f>SUM(J77:J98)</f>
        <v>0</v>
      </c>
      <c r="K99" s="9"/>
      <c r="L99" s="10">
        <f>SUM(L77:L98)</f>
        <v>0</v>
      </c>
      <c r="M99" s="9"/>
      <c r="N99" t="s">
        <v>94</v>
      </c>
    </row>
    <row r="100" spans="1:48" ht="30" customHeight="1">
      <c r="A100" s="8" t="s">
        <v>263</v>
      </c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1"/>
      <c r="O100" s="1"/>
      <c r="P100" s="1"/>
      <c r="Q100" s="5" t="s">
        <v>264</v>
      </c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</row>
    <row r="101" spans="1:48" ht="30" customHeight="1">
      <c r="A101" s="8" t="s">
        <v>265</v>
      </c>
      <c r="B101" s="8" t="s">
        <v>266</v>
      </c>
      <c r="C101" s="8" t="s">
        <v>99</v>
      </c>
      <c r="D101" s="9">
        <v>91</v>
      </c>
      <c r="E101" s="10"/>
      <c r="F101" s="10"/>
      <c r="G101" s="10"/>
      <c r="H101" s="10"/>
      <c r="I101" s="10"/>
      <c r="J101" s="10"/>
      <c r="K101" s="10"/>
      <c r="L101" s="10"/>
      <c r="M101" s="8"/>
      <c r="N101" s="5" t="s">
        <v>267</v>
      </c>
      <c r="O101" s="5" t="s">
        <v>52</v>
      </c>
      <c r="P101" s="5" t="s">
        <v>52</v>
      </c>
      <c r="Q101" s="5" t="s">
        <v>264</v>
      </c>
      <c r="R101" s="5" t="s">
        <v>62</v>
      </c>
      <c r="S101" s="5" t="s">
        <v>62</v>
      </c>
      <c r="T101" s="5" t="s">
        <v>63</v>
      </c>
      <c r="U101" s="1"/>
      <c r="V101" s="1"/>
      <c r="W101" s="1"/>
      <c r="X101" s="1">
        <v>1</v>
      </c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5" t="s">
        <v>52</v>
      </c>
      <c r="AS101" s="5" t="s">
        <v>52</v>
      </c>
      <c r="AT101" s="1"/>
      <c r="AU101" s="5" t="s">
        <v>268</v>
      </c>
      <c r="AV101" s="1">
        <v>705</v>
      </c>
    </row>
    <row r="102" spans="1:48" ht="30" customHeight="1">
      <c r="A102" s="8" t="s">
        <v>265</v>
      </c>
      <c r="B102" s="8" t="s">
        <v>269</v>
      </c>
      <c r="C102" s="8" t="s">
        <v>99</v>
      </c>
      <c r="D102" s="9">
        <v>55</v>
      </c>
      <c r="E102" s="10"/>
      <c r="F102" s="10"/>
      <c r="G102" s="10"/>
      <c r="H102" s="10"/>
      <c r="I102" s="10"/>
      <c r="J102" s="10"/>
      <c r="K102" s="10"/>
      <c r="L102" s="10"/>
      <c r="M102" s="8"/>
      <c r="N102" s="5" t="s">
        <v>270</v>
      </c>
      <c r="O102" s="5" t="s">
        <v>52</v>
      </c>
      <c r="P102" s="5" t="s">
        <v>52</v>
      </c>
      <c r="Q102" s="5" t="s">
        <v>264</v>
      </c>
      <c r="R102" s="5" t="s">
        <v>62</v>
      </c>
      <c r="S102" s="5" t="s">
        <v>62</v>
      </c>
      <c r="T102" s="5" t="s">
        <v>63</v>
      </c>
      <c r="U102" s="1"/>
      <c r="V102" s="1"/>
      <c r="W102" s="1"/>
      <c r="X102" s="1">
        <v>1</v>
      </c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5" t="s">
        <v>52</v>
      </c>
      <c r="AS102" s="5" t="s">
        <v>52</v>
      </c>
      <c r="AT102" s="1"/>
      <c r="AU102" s="5" t="s">
        <v>271</v>
      </c>
      <c r="AV102" s="1">
        <v>706</v>
      </c>
    </row>
    <row r="103" spans="1:48" ht="30" customHeight="1">
      <c r="A103" s="8" t="s">
        <v>265</v>
      </c>
      <c r="B103" s="8" t="s">
        <v>272</v>
      </c>
      <c r="C103" s="8" t="s">
        <v>99</v>
      </c>
      <c r="D103" s="9">
        <v>44</v>
      </c>
      <c r="E103" s="10"/>
      <c r="F103" s="10"/>
      <c r="G103" s="10"/>
      <c r="H103" s="10"/>
      <c r="I103" s="10"/>
      <c r="J103" s="10"/>
      <c r="K103" s="10"/>
      <c r="L103" s="10"/>
      <c r="M103" s="8"/>
      <c r="N103" s="5" t="s">
        <v>273</v>
      </c>
      <c r="O103" s="5" t="s">
        <v>52</v>
      </c>
      <c r="P103" s="5" t="s">
        <v>52</v>
      </c>
      <c r="Q103" s="5" t="s">
        <v>264</v>
      </c>
      <c r="R103" s="5" t="s">
        <v>62</v>
      </c>
      <c r="S103" s="5" t="s">
        <v>62</v>
      </c>
      <c r="T103" s="5" t="s">
        <v>63</v>
      </c>
      <c r="U103" s="1"/>
      <c r="V103" s="1"/>
      <c r="W103" s="1"/>
      <c r="X103" s="1">
        <v>1</v>
      </c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5" t="s">
        <v>52</v>
      </c>
      <c r="AS103" s="5" t="s">
        <v>52</v>
      </c>
      <c r="AT103" s="1"/>
      <c r="AU103" s="5" t="s">
        <v>274</v>
      </c>
      <c r="AV103" s="1">
        <v>707</v>
      </c>
    </row>
    <row r="104" spans="1:48" ht="30" customHeight="1">
      <c r="A104" s="8" t="s">
        <v>265</v>
      </c>
      <c r="B104" s="8" t="s">
        <v>275</v>
      </c>
      <c r="C104" s="8" t="s">
        <v>99</v>
      </c>
      <c r="D104" s="9">
        <v>35</v>
      </c>
      <c r="E104" s="10"/>
      <c r="F104" s="10"/>
      <c r="G104" s="10"/>
      <c r="H104" s="10"/>
      <c r="I104" s="10"/>
      <c r="J104" s="10"/>
      <c r="K104" s="10"/>
      <c r="L104" s="10"/>
      <c r="M104" s="8"/>
      <c r="N104" s="5" t="s">
        <v>276</v>
      </c>
      <c r="O104" s="5" t="s">
        <v>52</v>
      </c>
      <c r="P104" s="5" t="s">
        <v>52</v>
      </c>
      <c r="Q104" s="5" t="s">
        <v>264</v>
      </c>
      <c r="R104" s="5" t="s">
        <v>62</v>
      </c>
      <c r="S104" s="5" t="s">
        <v>62</v>
      </c>
      <c r="T104" s="5" t="s">
        <v>63</v>
      </c>
      <c r="U104" s="1"/>
      <c r="V104" s="1"/>
      <c r="W104" s="1"/>
      <c r="X104" s="1">
        <v>1</v>
      </c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5" t="s">
        <v>52</v>
      </c>
      <c r="AS104" s="5" t="s">
        <v>52</v>
      </c>
      <c r="AT104" s="1"/>
      <c r="AU104" s="5" t="s">
        <v>277</v>
      </c>
      <c r="AV104" s="1">
        <v>708</v>
      </c>
    </row>
    <row r="105" spans="1:48" ht="30" customHeight="1">
      <c r="A105" s="8" t="s">
        <v>265</v>
      </c>
      <c r="B105" s="8" t="s">
        <v>278</v>
      </c>
      <c r="C105" s="8" t="s">
        <v>99</v>
      </c>
      <c r="D105" s="9">
        <v>4</v>
      </c>
      <c r="E105" s="10"/>
      <c r="F105" s="10"/>
      <c r="G105" s="10"/>
      <c r="H105" s="10"/>
      <c r="I105" s="10"/>
      <c r="J105" s="10"/>
      <c r="K105" s="10"/>
      <c r="L105" s="10"/>
      <c r="M105" s="8"/>
      <c r="N105" s="5" t="s">
        <v>279</v>
      </c>
      <c r="O105" s="5" t="s">
        <v>52</v>
      </c>
      <c r="P105" s="5" t="s">
        <v>52</v>
      </c>
      <c r="Q105" s="5" t="s">
        <v>264</v>
      </c>
      <c r="R105" s="5" t="s">
        <v>62</v>
      </c>
      <c r="S105" s="5" t="s">
        <v>62</v>
      </c>
      <c r="T105" s="5" t="s">
        <v>63</v>
      </c>
      <c r="U105" s="1"/>
      <c r="V105" s="1"/>
      <c r="W105" s="1"/>
      <c r="X105" s="1">
        <v>1</v>
      </c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5" t="s">
        <v>52</v>
      </c>
      <c r="AS105" s="5" t="s">
        <v>52</v>
      </c>
      <c r="AT105" s="1"/>
      <c r="AU105" s="5" t="s">
        <v>280</v>
      </c>
      <c r="AV105" s="1">
        <v>709</v>
      </c>
    </row>
    <row r="106" spans="1:48" ht="30" customHeight="1">
      <c r="A106" s="8" t="s">
        <v>97</v>
      </c>
      <c r="B106" s="8" t="s">
        <v>102</v>
      </c>
      <c r="C106" s="8" t="s">
        <v>99</v>
      </c>
      <c r="D106" s="9">
        <v>23</v>
      </c>
      <c r="E106" s="10"/>
      <c r="F106" s="10"/>
      <c r="G106" s="10"/>
      <c r="H106" s="10"/>
      <c r="I106" s="10"/>
      <c r="J106" s="10"/>
      <c r="K106" s="10"/>
      <c r="L106" s="10"/>
      <c r="M106" s="8"/>
      <c r="N106" s="5" t="s">
        <v>103</v>
      </c>
      <c r="O106" s="5" t="s">
        <v>52</v>
      </c>
      <c r="P106" s="5" t="s">
        <v>52</v>
      </c>
      <c r="Q106" s="5" t="s">
        <v>264</v>
      </c>
      <c r="R106" s="5" t="s">
        <v>62</v>
      </c>
      <c r="S106" s="5" t="s">
        <v>62</v>
      </c>
      <c r="T106" s="5" t="s">
        <v>63</v>
      </c>
      <c r="U106" s="1"/>
      <c r="V106" s="1"/>
      <c r="W106" s="1"/>
      <c r="X106" s="1">
        <v>1</v>
      </c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5" t="s">
        <v>52</v>
      </c>
      <c r="AS106" s="5" t="s">
        <v>52</v>
      </c>
      <c r="AT106" s="1"/>
      <c r="AU106" s="5" t="s">
        <v>281</v>
      </c>
      <c r="AV106" s="1">
        <v>710</v>
      </c>
    </row>
    <row r="107" spans="1:48" ht="30" customHeight="1">
      <c r="A107" s="8" t="s">
        <v>112</v>
      </c>
      <c r="B107" s="8" t="s">
        <v>113</v>
      </c>
      <c r="C107" s="8" t="s">
        <v>90</v>
      </c>
      <c r="D107" s="9">
        <v>1</v>
      </c>
      <c r="E107" s="10"/>
      <c r="F107" s="10"/>
      <c r="G107" s="10"/>
      <c r="H107" s="10"/>
      <c r="I107" s="10"/>
      <c r="J107" s="10"/>
      <c r="K107" s="10"/>
      <c r="L107" s="10"/>
      <c r="M107" s="8"/>
      <c r="N107" s="5" t="s">
        <v>91</v>
      </c>
      <c r="O107" s="5" t="s">
        <v>52</v>
      </c>
      <c r="P107" s="5" t="s">
        <v>52</v>
      </c>
      <c r="Q107" s="5" t="s">
        <v>264</v>
      </c>
      <c r="R107" s="5" t="s">
        <v>62</v>
      </c>
      <c r="S107" s="5" t="s">
        <v>62</v>
      </c>
      <c r="T107" s="5" t="s">
        <v>62</v>
      </c>
      <c r="U107" s="1">
        <v>0</v>
      </c>
      <c r="V107" s="1">
        <v>0</v>
      </c>
      <c r="W107" s="1">
        <v>0.03</v>
      </c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5" t="s">
        <v>52</v>
      </c>
      <c r="AS107" s="5" t="s">
        <v>52</v>
      </c>
      <c r="AT107" s="1"/>
      <c r="AU107" s="5" t="s">
        <v>282</v>
      </c>
      <c r="AV107" s="1">
        <v>831</v>
      </c>
    </row>
    <row r="108" spans="1:48" ht="30" customHeight="1">
      <c r="A108" s="8" t="s">
        <v>283</v>
      </c>
      <c r="B108" s="8" t="s">
        <v>284</v>
      </c>
      <c r="C108" s="8" t="s">
        <v>99</v>
      </c>
      <c r="D108" s="9">
        <v>7</v>
      </c>
      <c r="E108" s="10"/>
      <c r="F108" s="10"/>
      <c r="G108" s="10"/>
      <c r="H108" s="10"/>
      <c r="I108" s="10"/>
      <c r="J108" s="10"/>
      <c r="K108" s="10"/>
      <c r="L108" s="10"/>
      <c r="M108" s="8"/>
      <c r="N108" s="5" t="s">
        <v>286</v>
      </c>
      <c r="O108" s="5" t="s">
        <v>52</v>
      </c>
      <c r="P108" s="5" t="s">
        <v>52</v>
      </c>
      <c r="Q108" s="5" t="s">
        <v>264</v>
      </c>
      <c r="R108" s="5" t="s">
        <v>63</v>
      </c>
      <c r="S108" s="5" t="s">
        <v>62</v>
      </c>
      <c r="T108" s="5" t="s">
        <v>62</v>
      </c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5" t="s">
        <v>52</v>
      </c>
      <c r="AS108" s="5" t="s">
        <v>52</v>
      </c>
      <c r="AT108" s="1"/>
      <c r="AU108" s="5" t="s">
        <v>287</v>
      </c>
      <c r="AV108" s="1">
        <v>711</v>
      </c>
    </row>
    <row r="109" spans="1:48" ht="30" customHeight="1">
      <c r="A109" s="8" t="s">
        <v>283</v>
      </c>
      <c r="B109" s="8" t="s">
        <v>288</v>
      </c>
      <c r="C109" s="8" t="s">
        <v>99</v>
      </c>
      <c r="D109" s="9">
        <v>6</v>
      </c>
      <c r="E109" s="10"/>
      <c r="F109" s="10"/>
      <c r="G109" s="10"/>
      <c r="H109" s="10"/>
      <c r="I109" s="10"/>
      <c r="J109" s="10"/>
      <c r="K109" s="10"/>
      <c r="L109" s="10"/>
      <c r="M109" s="8"/>
      <c r="N109" s="5" t="s">
        <v>290</v>
      </c>
      <c r="O109" s="5" t="s">
        <v>52</v>
      </c>
      <c r="P109" s="5" t="s">
        <v>52</v>
      </c>
      <c r="Q109" s="5" t="s">
        <v>264</v>
      </c>
      <c r="R109" s="5" t="s">
        <v>63</v>
      </c>
      <c r="S109" s="5" t="s">
        <v>62</v>
      </c>
      <c r="T109" s="5" t="s">
        <v>62</v>
      </c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5" t="s">
        <v>52</v>
      </c>
      <c r="AS109" s="5" t="s">
        <v>52</v>
      </c>
      <c r="AT109" s="1"/>
      <c r="AU109" s="5" t="s">
        <v>291</v>
      </c>
      <c r="AV109" s="1">
        <v>712</v>
      </c>
    </row>
    <row r="110" spans="1:48" ht="30" customHeight="1">
      <c r="A110" s="8" t="s">
        <v>292</v>
      </c>
      <c r="B110" s="8" t="s">
        <v>293</v>
      </c>
      <c r="C110" s="8" t="s">
        <v>99</v>
      </c>
      <c r="D110" s="9">
        <v>34</v>
      </c>
      <c r="E110" s="10"/>
      <c r="F110" s="10"/>
      <c r="G110" s="10"/>
      <c r="H110" s="10"/>
      <c r="I110" s="10"/>
      <c r="J110" s="10"/>
      <c r="K110" s="10"/>
      <c r="L110" s="10"/>
      <c r="M110" s="8"/>
      <c r="N110" s="5" t="s">
        <v>295</v>
      </c>
      <c r="O110" s="5" t="s">
        <v>52</v>
      </c>
      <c r="P110" s="5" t="s">
        <v>52</v>
      </c>
      <c r="Q110" s="5" t="s">
        <v>264</v>
      </c>
      <c r="R110" s="5" t="s">
        <v>63</v>
      </c>
      <c r="S110" s="5" t="s">
        <v>62</v>
      </c>
      <c r="T110" s="5" t="s">
        <v>62</v>
      </c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5" t="s">
        <v>52</v>
      </c>
      <c r="AS110" s="5" t="s">
        <v>52</v>
      </c>
      <c r="AT110" s="1"/>
      <c r="AU110" s="5" t="s">
        <v>296</v>
      </c>
      <c r="AV110" s="1">
        <v>713</v>
      </c>
    </row>
    <row r="111" spans="1:48" ht="30" customHeight="1">
      <c r="A111" s="8" t="s">
        <v>292</v>
      </c>
      <c r="B111" s="8" t="s">
        <v>297</v>
      </c>
      <c r="C111" s="8" t="s">
        <v>99</v>
      </c>
      <c r="D111" s="9">
        <v>39</v>
      </c>
      <c r="E111" s="10"/>
      <c r="F111" s="10"/>
      <c r="G111" s="10"/>
      <c r="H111" s="10"/>
      <c r="I111" s="10"/>
      <c r="J111" s="10"/>
      <c r="K111" s="10"/>
      <c r="L111" s="10"/>
      <c r="M111" s="8"/>
      <c r="N111" s="5" t="s">
        <v>299</v>
      </c>
      <c r="O111" s="5" t="s">
        <v>52</v>
      </c>
      <c r="P111" s="5" t="s">
        <v>52</v>
      </c>
      <c r="Q111" s="5" t="s">
        <v>264</v>
      </c>
      <c r="R111" s="5" t="s">
        <v>63</v>
      </c>
      <c r="S111" s="5" t="s">
        <v>62</v>
      </c>
      <c r="T111" s="5" t="s">
        <v>62</v>
      </c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5" t="s">
        <v>52</v>
      </c>
      <c r="AS111" s="5" t="s">
        <v>52</v>
      </c>
      <c r="AT111" s="1"/>
      <c r="AU111" s="5" t="s">
        <v>300</v>
      </c>
      <c r="AV111" s="1">
        <v>714</v>
      </c>
    </row>
    <row r="112" spans="1:48" ht="30" customHeight="1">
      <c r="A112" s="8" t="s">
        <v>292</v>
      </c>
      <c r="B112" s="8" t="s">
        <v>301</v>
      </c>
      <c r="C112" s="8" t="s">
        <v>99</v>
      </c>
      <c r="D112" s="9">
        <v>25</v>
      </c>
      <c r="E112" s="10"/>
      <c r="F112" s="10"/>
      <c r="G112" s="10"/>
      <c r="H112" s="10"/>
      <c r="I112" s="10"/>
      <c r="J112" s="10"/>
      <c r="K112" s="10"/>
      <c r="L112" s="10"/>
      <c r="M112" s="8"/>
      <c r="N112" s="5" t="s">
        <v>303</v>
      </c>
      <c r="O112" s="5" t="s">
        <v>52</v>
      </c>
      <c r="P112" s="5" t="s">
        <v>52</v>
      </c>
      <c r="Q112" s="5" t="s">
        <v>264</v>
      </c>
      <c r="R112" s="5" t="s">
        <v>63</v>
      </c>
      <c r="S112" s="5" t="s">
        <v>62</v>
      </c>
      <c r="T112" s="5" t="s">
        <v>62</v>
      </c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5" t="s">
        <v>52</v>
      </c>
      <c r="AS112" s="5" t="s">
        <v>52</v>
      </c>
      <c r="AT112" s="1"/>
      <c r="AU112" s="5" t="s">
        <v>304</v>
      </c>
      <c r="AV112" s="1">
        <v>715</v>
      </c>
    </row>
    <row r="113" spans="1:48" ht="30" customHeight="1">
      <c r="A113" s="8" t="s">
        <v>292</v>
      </c>
      <c r="B113" s="8" t="s">
        <v>305</v>
      </c>
      <c r="C113" s="8" t="s">
        <v>99</v>
      </c>
      <c r="D113" s="9">
        <v>29</v>
      </c>
      <c r="E113" s="10"/>
      <c r="F113" s="10"/>
      <c r="G113" s="10"/>
      <c r="H113" s="10"/>
      <c r="I113" s="10"/>
      <c r="J113" s="10"/>
      <c r="K113" s="10"/>
      <c r="L113" s="10"/>
      <c r="M113" s="8"/>
      <c r="N113" s="5" t="s">
        <v>307</v>
      </c>
      <c r="O113" s="5" t="s">
        <v>52</v>
      </c>
      <c r="P113" s="5" t="s">
        <v>52</v>
      </c>
      <c r="Q113" s="5" t="s">
        <v>264</v>
      </c>
      <c r="R113" s="5" t="s">
        <v>63</v>
      </c>
      <c r="S113" s="5" t="s">
        <v>62</v>
      </c>
      <c r="T113" s="5" t="s">
        <v>62</v>
      </c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5" t="s">
        <v>52</v>
      </c>
      <c r="AS113" s="5" t="s">
        <v>52</v>
      </c>
      <c r="AT113" s="1"/>
      <c r="AU113" s="5" t="s">
        <v>308</v>
      </c>
      <c r="AV113" s="1">
        <v>716</v>
      </c>
    </row>
    <row r="114" spans="1:48" ht="30" customHeight="1">
      <c r="A114" s="8" t="s">
        <v>292</v>
      </c>
      <c r="B114" s="8" t="s">
        <v>309</v>
      </c>
      <c r="C114" s="8" t="s">
        <v>99</v>
      </c>
      <c r="D114" s="9">
        <v>4</v>
      </c>
      <c r="E114" s="10"/>
      <c r="F114" s="10"/>
      <c r="G114" s="10"/>
      <c r="H114" s="10"/>
      <c r="I114" s="10"/>
      <c r="J114" s="10"/>
      <c r="K114" s="10"/>
      <c r="L114" s="10"/>
      <c r="M114" s="8"/>
      <c r="N114" s="5" t="s">
        <v>311</v>
      </c>
      <c r="O114" s="5" t="s">
        <v>52</v>
      </c>
      <c r="P114" s="5" t="s">
        <v>52</v>
      </c>
      <c r="Q114" s="5" t="s">
        <v>264</v>
      </c>
      <c r="R114" s="5" t="s">
        <v>63</v>
      </c>
      <c r="S114" s="5" t="s">
        <v>62</v>
      </c>
      <c r="T114" s="5" t="s">
        <v>62</v>
      </c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5" t="s">
        <v>52</v>
      </c>
      <c r="AS114" s="5" t="s">
        <v>52</v>
      </c>
      <c r="AT114" s="1"/>
      <c r="AU114" s="5" t="s">
        <v>312</v>
      </c>
      <c r="AV114" s="1">
        <v>717</v>
      </c>
    </row>
    <row r="115" spans="1:48" ht="30" customHeight="1">
      <c r="A115" s="8" t="s">
        <v>292</v>
      </c>
      <c r="B115" s="8" t="s">
        <v>313</v>
      </c>
      <c r="C115" s="8" t="s">
        <v>99</v>
      </c>
      <c r="D115" s="9">
        <v>4</v>
      </c>
      <c r="E115" s="10"/>
      <c r="F115" s="10"/>
      <c r="G115" s="10"/>
      <c r="H115" s="10"/>
      <c r="I115" s="10"/>
      <c r="J115" s="10"/>
      <c r="K115" s="10"/>
      <c r="L115" s="10"/>
      <c r="M115" s="8"/>
      <c r="N115" s="5" t="s">
        <v>315</v>
      </c>
      <c r="O115" s="5" t="s">
        <v>52</v>
      </c>
      <c r="P115" s="5" t="s">
        <v>52</v>
      </c>
      <c r="Q115" s="5" t="s">
        <v>264</v>
      </c>
      <c r="R115" s="5" t="s">
        <v>63</v>
      </c>
      <c r="S115" s="5" t="s">
        <v>62</v>
      </c>
      <c r="T115" s="5" t="s">
        <v>62</v>
      </c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5" t="s">
        <v>52</v>
      </c>
      <c r="AS115" s="5" t="s">
        <v>52</v>
      </c>
      <c r="AT115" s="1"/>
      <c r="AU115" s="5" t="s">
        <v>316</v>
      </c>
      <c r="AV115" s="1">
        <v>718</v>
      </c>
    </row>
    <row r="116" spans="1:48" ht="30" customHeight="1">
      <c r="A116" s="8" t="s">
        <v>292</v>
      </c>
      <c r="B116" s="8" t="s">
        <v>317</v>
      </c>
      <c r="C116" s="8" t="s">
        <v>99</v>
      </c>
      <c r="D116" s="9">
        <v>20</v>
      </c>
      <c r="E116" s="10"/>
      <c r="F116" s="10"/>
      <c r="G116" s="10"/>
      <c r="H116" s="10"/>
      <c r="I116" s="10"/>
      <c r="J116" s="10"/>
      <c r="K116" s="10"/>
      <c r="L116" s="10"/>
      <c r="M116" s="8"/>
      <c r="N116" s="5" t="s">
        <v>319</v>
      </c>
      <c r="O116" s="5" t="s">
        <v>52</v>
      </c>
      <c r="P116" s="5" t="s">
        <v>52</v>
      </c>
      <c r="Q116" s="5" t="s">
        <v>264</v>
      </c>
      <c r="R116" s="5" t="s">
        <v>63</v>
      </c>
      <c r="S116" s="5" t="s">
        <v>62</v>
      </c>
      <c r="T116" s="5" t="s">
        <v>62</v>
      </c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5" t="s">
        <v>52</v>
      </c>
      <c r="AS116" s="5" t="s">
        <v>52</v>
      </c>
      <c r="AT116" s="1"/>
      <c r="AU116" s="5" t="s">
        <v>320</v>
      </c>
      <c r="AV116" s="1">
        <v>719</v>
      </c>
    </row>
    <row r="117" spans="1:48" ht="30" customHeight="1">
      <c r="A117" s="8" t="s">
        <v>321</v>
      </c>
      <c r="B117" s="8" t="s">
        <v>322</v>
      </c>
      <c r="C117" s="8" t="s">
        <v>323</v>
      </c>
      <c r="D117" s="9">
        <v>23</v>
      </c>
      <c r="E117" s="10"/>
      <c r="F117" s="10"/>
      <c r="G117" s="10"/>
      <c r="H117" s="10"/>
      <c r="I117" s="10"/>
      <c r="J117" s="10"/>
      <c r="K117" s="10"/>
      <c r="L117" s="10"/>
      <c r="M117" s="8"/>
      <c r="N117" s="5" t="s">
        <v>324</v>
      </c>
      <c r="O117" s="5" t="s">
        <v>52</v>
      </c>
      <c r="P117" s="5" t="s">
        <v>52</v>
      </c>
      <c r="Q117" s="5" t="s">
        <v>264</v>
      </c>
      <c r="R117" s="5" t="s">
        <v>62</v>
      </c>
      <c r="S117" s="5" t="s">
        <v>62</v>
      </c>
      <c r="T117" s="5" t="s">
        <v>63</v>
      </c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5" t="s">
        <v>52</v>
      </c>
      <c r="AS117" s="5" t="s">
        <v>52</v>
      </c>
      <c r="AT117" s="1"/>
      <c r="AU117" s="5" t="s">
        <v>325</v>
      </c>
      <c r="AV117" s="1">
        <v>720</v>
      </c>
    </row>
    <row r="118" spans="1:48" ht="30" customHeight="1">
      <c r="A118" s="8" t="s">
        <v>321</v>
      </c>
      <c r="B118" s="8" t="s">
        <v>326</v>
      </c>
      <c r="C118" s="8" t="s">
        <v>323</v>
      </c>
      <c r="D118" s="9">
        <v>4</v>
      </c>
      <c r="E118" s="10"/>
      <c r="F118" s="10"/>
      <c r="G118" s="10"/>
      <c r="H118" s="10"/>
      <c r="I118" s="10"/>
      <c r="J118" s="10"/>
      <c r="K118" s="10"/>
      <c r="L118" s="10"/>
      <c r="M118" s="8"/>
      <c r="N118" s="5" t="s">
        <v>327</v>
      </c>
      <c r="O118" s="5" t="s">
        <v>52</v>
      </c>
      <c r="P118" s="5" t="s">
        <v>52</v>
      </c>
      <c r="Q118" s="5" t="s">
        <v>264</v>
      </c>
      <c r="R118" s="5" t="s">
        <v>62</v>
      </c>
      <c r="S118" s="5" t="s">
        <v>62</v>
      </c>
      <c r="T118" s="5" t="s">
        <v>63</v>
      </c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5" t="s">
        <v>52</v>
      </c>
      <c r="AS118" s="5" t="s">
        <v>52</v>
      </c>
      <c r="AT118" s="1"/>
      <c r="AU118" s="5" t="s">
        <v>328</v>
      </c>
      <c r="AV118" s="1">
        <v>721</v>
      </c>
    </row>
    <row r="119" spans="1:48" ht="30" customHeight="1">
      <c r="A119" s="8" t="s">
        <v>321</v>
      </c>
      <c r="B119" s="8" t="s">
        <v>329</v>
      </c>
      <c r="C119" s="8" t="s">
        <v>323</v>
      </c>
      <c r="D119" s="9">
        <v>5</v>
      </c>
      <c r="E119" s="10"/>
      <c r="F119" s="10"/>
      <c r="G119" s="10"/>
      <c r="H119" s="10"/>
      <c r="I119" s="10"/>
      <c r="J119" s="10"/>
      <c r="K119" s="10"/>
      <c r="L119" s="10"/>
      <c r="M119" s="8"/>
      <c r="N119" s="5" t="s">
        <v>330</v>
      </c>
      <c r="O119" s="5" t="s">
        <v>52</v>
      </c>
      <c r="P119" s="5" t="s">
        <v>52</v>
      </c>
      <c r="Q119" s="5" t="s">
        <v>264</v>
      </c>
      <c r="R119" s="5" t="s">
        <v>62</v>
      </c>
      <c r="S119" s="5" t="s">
        <v>62</v>
      </c>
      <c r="T119" s="5" t="s">
        <v>63</v>
      </c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5" t="s">
        <v>52</v>
      </c>
      <c r="AS119" s="5" t="s">
        <v>52</v>
      </c>
      <c r="AT119" s="1"/>
      <c r="AU119" s="5" t="s">
        <v>331</v>
      </c>
      <c r="AV119" s="1">
        <v>722</v>
      </c>
    </row>
    <row r="120" spans="1:48" ht="30" customHeight="1">
      <c r="A120" s="8" t="s">
        <v>332</v>
      </c>
      <c r="B120" s="8" t="s">
        <v>329</v>
      </c>
      <c r="C120" s="8" t="s">
        <v>323</v>
      </c>
      <c r="D120" s="9">
        <v>11</v>
      </c>
      <c r="E120" s="10"/>
      <c r="F120" s="10"/>
      <c r="G120" s="10"/>
      <c r="H120" s="10"/>
      <c r="I120" s="10"/>
      <c r="J120" s="10"/>
      <c r="K120" s="10"/>
      <c r="L120" s="10"/>
      <c r="M120" s="8"/>
      <c r="N120" s="5" t="s">
        <v>333</v>
      </c>
      <c r="O120" s="5" t="s">
        <v>52</v>
      </c>
      <c r="P120" s="5" t="s">
        <v>52</v>
      </c>
      <c r="Q120" s="5" t="s">
        <v>264</v>
      </c>
      <c r="R120" s="5" t="s">
        <v>62</v>
      </c>
      <c r="S120" s="5" t="s">
        <v>62</v>
      </c>
      <c r="T120" s="5" t="s">
        <v>63</v>
      </c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5" t="s">
        <v>52</v>
      </c>
      <c r="AS120" s="5" t="s">
        <v>52</v>
      </c>
      <c r="AT120" s="1"/>
      <c r="AU120" s="5" t="s">
        <v>334</v>
      </c>
      <c r="AV120" s="1">
        <v>723</v>
      </c>
    </row>
    <row r="121" spans="1:48" ht="30" customHeight="1">
      <c r="A121" s="8" t="s">
        <v>332</v>
      </c>
      <c r="B121" s="8" t="s">
        <v>335</v>
      </c>
      <c r="C121" s="8" t="s">
        <v>323</v>
      </c>
      <c r="D121" s="9">
        <v>3</v>
      </c>
      <c r="E121" s="10"/>
      <c r="F121" s="10"/>
      <c r="G121" s="10"/>
      <c r="H121" s="10"/>
      <c r="I121" s="10"/>
      <c r="J121" s="10"/>
      <c r="K121" s="10"/>
      <c r="L121" s="10"/>
      <c r="M121" s="8"/>
      <c r="N121" s="5" t="s">
        <v>336</v>
      </c>
      <c r="O121" s="5" t="s">
        <v>52</v>
      </c>
      <c r="P121" s="5" t="s">
        <v>52</v>
      </c>
      <c r="Q121" s="5" t="s">
        <v>264</v>
      </c>
      <c r="R121" s="5" t="s">
        <v>62</v>
      </c>
      <c r="S121" s="5" t="s">
        <v>62</v>
      </c>
      <c r="T121" s="5" t="s">
        <v>63</v>
      </c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5" t="s">
        <v>52</v>
      </c>
      <c r="AS121" s="5" t="s">
        <v>52</v>
      </c>
      <c r="AT121" s="1"/>
      <c r="AU121" s="5" t="s">
        <v>337</v>
      </c>
      <c r="AV121" s="1">
        <v>724</v>
      </c>
    </row>
    <row r="122" spans="1:48" ht="30" customHeight="1">
      <c r="A122" s="8" t="s">
        <v>332</v>
      </c>
      <c r="B122" s="8" t="s">
        <v>338</v>
      </c>
      <c r="C122" s="8" t="s">
        <v>323</v>
      </c>
      <c r="D122" s="9">
        <v>17</v>
      </c>
      <c r="E122" s="10"/>
      <c r="F122" s="10"/>
      <c r="G122" s="10"/>
      <c r="H122" s="10"/>
      <c r="I122" s="10"/>
      <c r="J122" s="10"/>
      <c r="K122" s="10"/>
      <c r="L122" s="10"/>
      <c r="M122" s="8"/>
      <c r="N122" s="5" t="s">
        <v>339</v>
      </c>
      <c r="O122" s="5" t="s">
        <v>52</v>
      </c>
      <c r="P122" s="5" t="s">
        <v>52</v>
      </c>
      <c r="Q122" s="5" t="s">
        <v>264</v>
      </c>
      <c r="R122" s="5" t="s">
        <v>62</v>
      </c>
      <c r="S122" s="5" t="s">
        <v>62</v>
      </c>
      <c r="T122" s="5" t="s">
        <v>63</v>
      </c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5" t="s">
        <v>52</v>
      </c>
      <c r="AS122" s="5" t="s">
        <v>52</v>
      </c>
      <c r="AT122" s="1"/>
      <c r="AU122" s="5" t="s">
        <v>340</v>
      </c>
      <c r="AV122" s="1">
        <v>725</v>
      </c>
    </row>
    <row r="123" spans="1:48" ht="30" customHeight="1">
      <c r="A123" s="8" t="s">
        <v>115</v>
      </c>
      <c r="B123" s="8" t="s">
        <v>341</v>
      </c>
      <c r="C123" s="8" t="s">
        <v>117</v>
      </c>
      <c r="D123" s="9">
        <v>4</v>
      </c>
      <c r="E123" s="10"/>
      <c r="F123" s="10"/>
      <c r="G123" s="10"/>
      <c r="H123" s="10"/>
      <c r="I123" s="10"/>
      <c r="J123" s="10"/>
      <c r="K123" s="10"/>
      <c r="L123" s="10"/>
      <c r="M123" s="8"/>
      <c r="N123" s="5" t="s">
        <v>342</v>
      </c>
      <c r="O123" s="5" t="s">
        <v>52</v>
      </c>
      <c r="P123" s="5" t="s">
        <v>52</v>
      </c>
      <c r="Q123" s="5" t="s">
        <v>264</v>
      </c>
      <c r="R123" s="5" t="s">
        <v>62</v>
      </c>
      <c r="S123" s="5" t="s">
        <v>62</v>
      </c>
      <c r="T123" s="5" t="s">
        <v>63</v>
      </c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5" t="s">
        <v>52</v>
      </c>
      <c r="AS123" s="5" t="s">
        <v>52</v>
      </c>
      <c r="AT123" s="1"/>
      <c r="AU123" s="5" t="s">
        <v>343</v>
      </c>
      <c r="AV123" s="1">
        <v>726</v>
      </c>
    </row>
    <row r="124" spans="1:48" ht="30" customHeight="1">
      <c r="A124" s="8" t="s">
        <v>115</v>
      </c>
      <c r="B124" s="8" t="s">
        <v>129</v>
      </c>
      <c r="C124" s="8" t="s">
        <v>117</v>
      </c>
      <c r="D124" s="9">
        <v>5</v>
      </c>
      <c r="E124" s="10"/>
      <c r="F124" s="10"/>
      <c r="G124" s="10"/>
      <c r="H124" s="10"/>
      <c r="I124" s="10"/>
      <c r="J124" s="10"/>
      <c r="K124" s="10"/>
      <c r="L124" s="10"/>
      <c r="M124" s="8"/>
      <c r="N124" s="5" t="s">
        <v>130</v>
      </c>
      <c r="O124" s="5" t="s">
        <v>52</v>
      </c>
      <c r="P124" s="5" t="s">
        <v>52</v>
      </c>
      <c r="Q124" s="5" t="s">
        <v>264</v>
      </c>
      <c r="R124" s="5" t="s">
        <v>62</v>
      </c>
      <c r="S124" s="5" t="s">
        <v>62</v>
      </c>
      <c r="T124" s="5" t="s">
        <v>63</v>
      </c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5" t="s">
        <v>52</v>
      </c>
      <c r="AS124" s="5" t="s">
        <v>52</v>
      </c>
      <c r="AT124" s="1"/>
      <c r="AU124" s="5" t="s">
        <v>344</v>
      </c>
      <c r="AV124" s="1">
        <v>727</v>
      </c>
    </row>
    <row r="125" spans="1:48" ht="30" customHeight="1">
      <c r="A125" s="8" t="s">
        <v>115</v>
      </c>
      <c r="B125" s="8" t="s">
        <v>345</v>
      </c>
      <c r="C125" s="8" t="s">
        <v>117</v>
      </c>
      <c r="D125" s="9">
        <v>3</v>
      </c>
      <c r="E125" s="10"/>
      <c r="F125" s="10"/>
      <c r="G125" s="10"/>
      <c r="H125" s="10"/>
      <c r="I125" s="10"/>
      <c r="J125" s="10"/>
      <c r="K125" s="10"/>
      <c r="L125" s="10"/>
      <c r="M125" s="8"/>
      <c r="N125" s="5" t="s">
        <v>346</v>
      </c>
      <c r="O125" s="5" t="s">
        <v>52</v>
      </c>
      <c r="P125" s="5" t="s">
        <v>52</v>
      </c>
      <c r="Q125" s="5" t="s">
        <v>264</v>
      </c>
      <c r="R125" s="5" t="s">
        <v>62</v>
      </c>
      <c r="S125" s="5" t="s">
        <v>62</v>
      </c>
      <c r="T125" s="5" t="s">
        <v>63</v>
      </c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5" t="s">
        <v>52</v>
      </c>
      <c r="AS125" s="5" t="s">
        <v>52</v>
      </c>
      <c r="AT125" s="1"/>
      <c r="AU125" s="5" t="s">
        <v>347</v>
      </c>
      <c r="AV125" s="1">
        <v>728</v>
      </c>
    </row>
    <row r="126" spans="1:48" ht="30" customHeight="1">
      <c r="A126" s="8" t="s">
        <v>115</v>
      </c>
      <c r="B126" s="8" t="s">
        <v>348</v>
      </c>
      <c r="C126" s="8" t="s">
        <v>117</v>
      </c>
      <c r="D126" s="9">
        <v>122</v>
      </c>
      <c r="E126" s="10"/>
      <c r="F126" s="10"/>
      <c r="G126" s="10"/>
      <c r="H126" s="10"/>
      <c r="I126" s="10"/>
      <c r="J126" s="10"/>
      <c r="K126" s="10"/>
      <c r="L126" s="10"/>
      <c r="M126" s="8"/>
      <c r="N126" s="5" t="s">
        <v>349</v>
      </c>
      <c r="O126" s="5" t="s">
        <v>52</v>
      </c>
      <c r="P126" s="5" t="s">
        <v>52</v>
      </c>
      <c r="Q126" s="5" t="s">
        <v>264</v>
      </c>
      <c r="R126" s="5" t="s">
        <v>62</v>
      </c>
      <c r="S126" s="5" t="s">
        <v>62</v>
      </c>
      <c r="T126" s="5" t="s">
        <v>63</v>
      </c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5" t="s">
        <v>52</v>
      </c>
      <c r="AS126" s="5" t="s">
        <v>52</v>
      </c>
      <c r="AT126" s="1"/>
      <c r="AU126" s="5" t="s">
        <v>350</v>
      </c>
      <c r="AV126" s="1">
        <v>729</v>
      </c>
    </row>
    <row r="127" spans="1:48" ht="30" customHeight="1">
      <c r="A127" s="8" t="s">
        <v>115</v>
      </c>
      <c r="B127" s="8" t="s">
        <v>351</v>
      </c>
      <c r="C127" s="8" t="s">
        <v>117</v>
      </c>
      <c r="D127" s="9">
        <v>24</v>
      </c>
      <c r="E127" s="10"/>
      <c r="F127" s="10"/>
      <c r="G127" s="10"/>
      <c r="H127" s="10"/>
      <c r="I127" s="10"/>
      <c r="J127" s="10"/>
      <c r="K127" s="10"/>
      <c r="L127" s="10"/>
      <c r="M127" s="8"/>
      <c r="N127" s="5" t="s">
        <v>352</v>
      </c>
      <c r="O127" s="5" t="s">
        <v>52</v>
      </c>
      <c r="P127" s="5" t="s">
        <v>52</v>
      </c>
      <c r="Q127" s="5" t="s">
        <v>264</v>
      </c>
      <c r="R127" s="5" t="s">
        <v>62</v>
      </c>
      <c r="S127" s="5" t="s">
        <v>62</v>
      </c>
      <c r="T127" s="5" t="s">
        <v>63</v>
      </c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5" t="s">
        <v>52</v>
      </c>
      <c r="AS127" s="5" t="s">
        <v>52</v>
      </c>
      <c r="AT127" s="1"/>
      <c r="AU127" s="5" t="s">
        <v>353</v>
      </c>
      <c r="AV127" s="1">
        <v>730</v>
      </c>
    </row>
    <row r="128" spans="1:48" ht="30" customHeight="1">
      <c r="A128" s="8" t="s">
        <v>115</v>
      </c>
      <c r="B128" s="8" t="s">
        <v>354</v>
      </c>
      <c r="C128" s="8" t="s">
        <v>117</v>
      </c>
      <c r="D128" s="9">
        <v>29</v>
      </c>
      <c r="E128" s="10"/>
      <c r="F128" s="10"/>
      <c r="G128" s="10"/>
      <c r="H128" s="10"/>
      <c r="I128" s="10"/>
      <c r="J128" s="10"/>
      <c r="K128" s="10"/>
      <c r="L128" s="10"/>
      <c r="M128" s="8"/>
      <c r="N128" s="5" t="s">
        <v>355</v>
      </c>
      <c r="O128" s="5" t="s">
        <v>52</v>
      </c>
      <c r="P128" s="5" t="s">
        <v>52</v>
      </c>
      <c r="Q128" s="5" t="s">
        <v>264</v>
      </c>
      <c r="R128" s="5" t="s">
        <v>62</v>
      </c>
      <c r="S128" s="5" t="s">
        <v>62</v>
      </c>
      <c r="T128" s="5" t="s">
        <v>63</v>
      </c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5" t="s">
        <v>52</v>
      </c>
      <c r="AS128" s="5" t="s">
        <v>52</v>
      </c>
      <c r="AT128" s="1"/>
      <c r="AU128" s="5" t="s">
        <v>356</v>
      </c>
      <c r="AV128" s="1">
        <v>731</v>
      </c>
    </row>
    <row r="129" spans="1:48" ht="30" customHeight="1">
      <c r="A129" s="8" t="s">
        <v>115</v>
      </c>
      <c r="B129" s="8" t="s">
        <v>357</v>
      </c>
      <c r="C129" s="8" t="s">
        <v>117</v>
      </c>
      <c r="D129" s="9">
        <v>27</v>
      </c>
      <c r="E129" s="10"/>
      <c r="F129" s="10"/>
      <c r="G129" s="10"/>
      <c r="H129" s="10"/>
      <c r="I129" s="10"/>
      <c r="J129" s="10"/>
      <c r="K129" s="10"/>
      <c r="L129" s="10"/>
      <c r="M129" s="8"/>
      <c r="N129" s="5" t="s">
        <v>358</v>
      </c>
      <c r="O129" s="5" t="s">
        <v>52</v>
      </c>
      <c r="P129" s="5" t="s">
        <v>52</v>
      </c>
      <c r="Q129" s="5" t="s">
        <v>264</v>
      </c>
      <c r="R129" s="5" t="s">
        <v>62</v>
      </c>
      <c r="S129" s="5" t="s">
        <v>62</v>
      </c>
      <c r="T129" s="5" t="s">
        <v>63</v>
      </c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5" t="s">
        <v>52</v>
      </c>
      <c r="AS129" s="5" t="s">
        <v>52</v>
      </c>
      <c r="AT129" s="1"/>
      <c r="AU129" s="5" t="s">
        <v>359</v>
      </c>
      <c r="AV129" s="1">
        <v>732</v>
      </c>
    </row>
    <row r="130" spans="1:48" ht="30" customHeight="1">
      <c r="A130" s="8" t="s">
        <v>115</v>
      </c>
      <c r="B130" s="8" t="s">
        <v>360</v>
      </c>
      <c r="C130" s="8" t="s">
        <v>117</v>
      </c>
      <c r="D130" s="9">
        <v>7</v>
      </c>
      <c r="E130" s="10"/>
      <c r="F130" s="10"/>
      <c r="G130" s="10"/>
      <c r="H130" s="10"/>
      <c r="I130" s="10"/>
      <c r="J130" s="10"/>
      <c r="K130" s="10"/>
      <c r="L130" s="10"/>
      <c r="M130" s="8"/>
      <c r="N130" s="5" t="s">
        <v>361</v>
      </c>
      <c r="O130" s="5" t="s">
        <v>52</v>
      </c>
      <c r="P130" s="5" t="s">
        <v>52</v>
      </c>
      <c r="Q130" s="5" t="s">
        <v>264</v>
      </c>
      <c r="R130" s="5" t="s">
        <v>62</v>
      </c>
      <c r="S130" s="5" t="s">
        <v>62</v>
      </c>
      <c r="T130" s="5" t="s">
        <v>63</v>
      </c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5" t="s">
        <v>52</v>
      </c>
      <c r="AS130" s="5" t="s">
        <v>52</v>
      </c>
      <c r="AT130" s="1"/>
      <c r="AU130" s="5" t="s">
        <v>362</v>
      </c>
      <c r="AV130" s="1">
        <v>733</v>
      </c>
    </row>
    <row r="131" spans="1:48" ht="30" customHeight="1">
      <c r="A131" s="8" t="s">
        <v>115</v>
      </c>
      <c r="B131" s="8" t="s">
        <v>363</v>
      </c>
      <c r="C131" s="8" t="s">
        <v>117</v>
      </c>
      <c r="D131" s="9">
        <v>25</v>
      </c>
      <c r="E131" s="10"/>
      <c r="F131" s="10"/>
      <c r="G131" s="10"/>
      <c r="H131" s="10"/>
      <c r="I131" s="10"/>
      <c r="J131" s="10"/>
      <c r="K131" s="10"/>
      <c r="L131" s="10"/>
      <c r="M131" s="8"/>
      <c r="N131" s="5" t="s">
        <v>364</v>
      </c>
      <c r="O131" s="5" t="s">
        <v>52</v>
      </c>
      <c r="P131" s="5" t="s">
        <v>52</v>
      </c>
      <c r="Q131" s="5" t="s">
        <v>264</v>
      </c>
      <c r="R131" s="5" t="s">
        <v>62</v>
      </c>
      <c r="S131" s="5" t="s">
        <v>62</v>
      </c>
      <c r="T131" s="5" t="s">
        <v>63</v>
      </c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5" t="s">
        <v>52</v>
      </c>
      <c r="AS131" s="5" t="s">
        <v>52</v>
      </c>
      <c r="AT131" s="1"/>
      <c r="AU131" s="5" t="s">
        <v>365</v>
      </c>
      <c r="AV131" s="1">
        <v>734</v>
      </c>
    </row>
    <row r="132" spans="1:48" ht="30" customHeight="1">
      <c r="A132" s="8" t="s">
        <v>115</v>
      </c>
      <c r="B132" s="8" t="s">
        <v>366</v>
      </c>
      <c r="C132" s="8" t="s">
        <v>117</v>
      </c>
      <c r="D132" s="9">
        <v>12</v>
      </c>
      <c r="E132" s="10"/>
      <c r="F132" s="10"/>
      <c r="G132" s="10"/>
      <c r="H132" s="10"/>
      <c r="I132" s="10"/>
      <c r="J132" s="10"/>
      <c r="K132" s="10"/>
      <c r="L132" s="10"/>
      <c r="M132" s="8"/>
      <c r="N132" s="5" t="s">
        <v>367</v>
      </c>
      <c r="O132" s="5" t="s">
        <v>52</v>
      </c>
      <c r="P132" s="5" t="s">
        <v>52</v>
      </c>
      <c r="Q132" s="5" t="s">
        <v>264</v>
      </c>
      <c r="R132" s="5" t="s">
        <v>62</v>
      </c>
      <c r="S132" s="5" t="s">
        <v>62</v>
      </c>
      <c r="T132" s="5" t="s">
        <v>63</v>
      </c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5" t="s">
        <v>52</v>
      </c>
      <c r="AS132" s="5" t="s">
        <v>52</v>
      </c>
      <c r="AT132" s="1"/>
      <c r="AU132" s="5" t="s">
        <v>368</v>
      </c>
      <c r="AV132" s="1">
        <v>735</v>
      </c>
    </row>
    <row r="133" spans="1:48" ht="30" customHeight="1">
      <c r="A133" s="8" t="s">
        <v>115</v>
      </c>
      <c r="B133" s="8" t="s">
        <v>369</v>
      </c>
      <c r="C133" s="8" t="s">
        <v>117</v>
      </c>
      <c r="D133" s="9">
        <v>1</v>
      </c>
      <c r="E133" s="10"/>
      <c r="F133" s="10"/>
      <c r="G133" s="10"/>
      <c r="H133" s="10"/>
      <c r="I133" s="10"/>
      <c r="J133" s="10"/>
      <c r="K133" s="10"/>
      <c r="L133" s="10"/>
      <c r="M133" s="8"/>
      <c r="N133" s="5" t="s">
        <v>370</v>
      </c>
      <c r="O133" s="5" t="s">
        <v>52</v>
      </c>
      <c r="P133" s="5" t="s">
        <v>52</v>
      </c>
      <c r="Q133" s="5" t="s">
        <v>264</v>
      </c>
      <c r="R133" s="5" t="s">
        <v>62</v>
      </c>
      <c r="S133" s="5" t="s">
        <v>62</v>
      </c>
      <c r="T133" s="5" t="s">
        <v>63</v>
      </c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5" t="s">
        <v>52</v>
      </c>
      <c r="AS133" s="5" t="s">
        <v>52</v>
      </c>
      <c r="AT133" s="1"/>
      <c r="AU133" s="5" t="s">
        <v>371</v>
      </c>
      <c r="AV133" s="1">
        <v>736</v>
      </c>
    </row>
    <row r="134" spans="1:48" ht="30" customHeight="1">
      <c r="A134" s="8" t="s">
        <v>115</v>
      </c>
      <c r="B134" s="8" t="s">
        <v>372</v>
      </c>
      <c r="C134" s="8" t="s">
        <v>117</v>
      </c>
      <c r="D134" s="9">
        <v>1</v>
      </c>
      <c r="E134" s="10"/>
      <c r="F134" s="10"/>
      <c r="G134" s="10"/>
      <c r="H134" s="10"/>
      <c r="I134" s="10"/>
      <c r="J134" s="10"/>
      <c r="K134" s="10"/>
      <c r="L134" s="10"/>
      <c r="M134" s="8"/>
      <c r="N134" s="5" t="s">
        <v>373</v>
      </c>
      <c r="O134" s="5" t="s">
        <v>52</v>
      </c>
      <c r="P134" s="5" t="s">
        <v>52</v>
      </c>
      <c r="Q134" s="5" t="s">
        <v>264</v>
      </c>
      <c r="R134" s="5" t="s">
        <v>62</v>
      </c>
      <c r="S134" s="5" t="s">
        <v>62</v>
      </c>
      <c r="T134" s="5" t="s">
        <v>63</v>
      </c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5" t="s">
        <v>52</v>
      </c>
      <c r="AS134" s="5" t="s">
        <v>52</v>
      </c>
      <c r="AT134" s="1"/>
      <c r="AU134" s="5" t="s">
        <v>374</v>
      </c>
      <c r="AV134" s="1">
        <v>737</v>
      </c>
    </row>
    <row r="135" spans="1:48" ht="30" customHeight="1">
      <c r="A135" s="8" t="s">
        <v>115</v>
      </c>
      <c r="B135" s="8" t="s">
        <v>375</v>
      </c>
      <c r="C135" s="8" t="s">
        <v>117</v>
      </c>
      <c r="D135" s="9">
        <v>1</v>
      </c>
      <c r="E135" s="10"/>
      <c r="F135" s="10"/>
      <c r="G135" s="10"/>
      <c r="H135" s="10"/>
      <c r="I135" s="10"/>
      <c r="J135" s="10"/>
      <c r="K135" s="10"/>
      <c r="L135" s="10"/>
      <c r="M135" s="8"/>
      <c r="N135" s="5" t="s">
        <v>376</v>
      </c>
      <c r="O135" s="5" t="s">
        <v>52</v>
      </c>
      <c r="P135" s="5" t="s">
        <v>52</v>
      </c>
      <c r="Q135" s="5" t="s">
        <v>264</v>
      </c>
      <c r="R135" s="5" t="s">
        <v>62</v>
      </c>
      <c r="S135" s="5" t="s">
        <v>62</v>
      </c>
      <c r="T135" s="5" t="s">
        <v>63</v>
      </c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5" t="s">
        <v>52</v>
      </c>
      <c r="AS135" s="5" t="s">
        <v>52</v>
      </c>
      <c r="AT135" s="1"/>
      <c r="AU135" s="5" t="s">
        <v>377</v>
      </c>
      <c r="AV135" s="1">
        <v>738</v>
      </c>
    </row>
    <row r="136" spans="1:48" ht="30" customHeight="1">
      <c r="A136" s="8" t="s">
        <v>115</v>
      </c>
      <c r="B136" s="8" t="s">
        <v>378</v>
      </c>
      <c r="C136" s="8" t="s">
        <v>117</v>
      </c>
      <c r="D136" s="9">
        <v>3</v>
      </c>
      <c r="E136" s="10"/>
      <c r="F136" s="10"/>
      <c r="G136" s="10"/>
      <c r="H136" s="10"/>
      <c r="I136" s="10"/>
      <c r="J136" s="10"/>
      <c r="K136" s="10"/>
      <c r="L136" s="10"/>
      <c r="M136" s="8"/>
      <c r="N136" s="5" t="s">
        <v>379</v>
      </c>
      <c r="O136" s="5" t="s">
        <v>52</v>
      </c>
      <c r="P136" s="5" t="s">
        <v>52</v>
      </c>
      <c r="Q136" s="5" t="s">
        <v>264</v>
      </c>
      <c r="R136" s="5" t="s">
        <v>62</v>
      </c>
      <c r="S136" s="5" t="s">
        <v>62</v>
      </c>
      <c r="T136" s="5" t="s">
        <v>63</v>
      </c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5" t="s">
        <v>52</v>
      </c>
      <c r="AS136" s="5" t="s">
        <v>52</v>
      </c>
      <c r="AT136" s="1"/>
      <c r="AU136" s="5" t="s">
        <v>380</v>
      </c>
      <c r="AV136" s="1">
        <v>739</v>
      </c>
    </row>
    <row r="137" spans="1:48" ht="30" customHeight="1">
      <c r="A137" s="8" t="s">
        <v>115</v>
      </c>
      <c r="B137" s="8" t="s">
        <v>381</v>
      </c>
      <c r="C137" s="8" t="s">
        <v>117</v>
      </c>
      <c r="D137" s="9">
        <v>1</v>
      </c>
      <c r="E137" s="10"/>
      <c r="F137" s="10"/>
      <c r="G137" s="10"/>
      <c r="H137" s="10"/>
      <c r="I137" s="10"/>
      <c r="J137" s="10"/>
      <c r="K137" s="10"/>
      <c r="L137" s="10"/>
      <c r="M137" s="8"/>
      <c r="N137" s="5" t="s">
        <v>382</v>
      </c>
      <c r="O137" s="5" t="s">
        <v>52</v>
      </c>
      <c r="P137" s="5" t="s">
        <v>52</v>
      </c>
      <c r="Q137" s="5" t="s">
        <v>264</v>
      </c>
      <c r="R137" s="5" t="s">
        <v>62</v>
      </c>
      <c r="S137" s="5" t="s">
        <v>62</v>
      </c>
      <c r="T137" s="5" t="s">
        <v>63</v>
      </c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5" t="s">
        <v>52</v>
      </c>
      <c r="AS137" s="5" t="s">
        <v>52</v>
      </c>
      <c r="AT137" s="1"/>
      <c r="AU137" s="5" t="s">
        <v>383</v>
      </c>
      <c r="AV137" s="1">
        <v>740</v>
      </c>
    </row>
    <row r="138" spans="1:48" ht="30" customHeight="1">
      <c r="A138" s="8" t="s">
        <v>115</v>
      </c>
      <c r="B138" s="8" t="s">
        <v>384</v>
      </c>
      <c r="C138" s="8" t="s">
        <v>117</v>
      </c>
      <c r="D138" s="9">
        <v>18</v>
      </c>
      <c r="E138" s="10"/>
      <c r="F138" s="10"/>
      <c r="G138" s="10"/>
      <c r="H138" s="10"/>
      <c r="I138" s="10"/>
      <c r="J138" s="10"/>
      <c r="K138" s="10"/>
      <c r="L138" s="10"/>
      <c r="M138" s="8"/>
      <c r="N138" s="5" t="s">
        <v>385</v>
      </c>
      <c r="O138" s="5" t="s">
        <v>52</v>
      </c>
      <c r="P138" s="5" t="s">
        <v>52</v>
      </c>
      <c r="Q138" s="5" t="s">
        <v>264</v>
      </c>
      <c r="R138" s="5" t="s">
        <v>62</v>
      </c>
      <c r="S138" s="5" t="s">
        <v>62</v>
      </c>
      <c r="T138" s="5" t="s">
        <v>63</v>
      </c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5" t="s">
        <v>52</v>
      </c>
      <c r="AS138" s="5" t="s">
        <v>52</v>
      </c>
      <c r="AT138" s="1"/>
      <c r="AU138" s="5" t="s">
        <v>386</v>
      </c>
      <c r="AV138" s="1">
        <v>741</v>
      </c>
    </row>
    <row r="139" spans="1:48" ht="30" customHeight="1">
      <c r="A139" s="8" t="s">
        <v>115</v>
      </c>
      <c r="B139" s="8" t="s">
        <v>387</v>
      </c>
      <c r="C139" s="8" t="s">
        <v>117</v>
      </c>
      <c r="D139" s="9">
        <v>6</v>
      </c>
      <c r="E139" s="10"/>
      <c r="F139" s="10"/>
      <c r="G139" s="10"/>
      <c r="H139" s="10"/>
      <c r="I139" s="10"/>
      <c r="J139" s="10"/>
      <c r="K139" s="10"/>
      <c r="L139" s="10"/>
      <c r="M139" s="8"/>
      <c r="N139" s="5" t="s">
        <v>388</v>
      </c>
      <c r="O139" s="5" t="s">
        <v>52</v>
      </c>
      <c r="P139" s="5" t="s">
        <v>52</v>
      </c>
      <c r="Q139" s="5" t="s">
        <v>264</v>
      </c>
      <c r="R139" s="5" t="s">
        <v>62</v>
      </c>
      <c r="S139" s="5" t="s">
        <v>62</v>
      </c>
      <c r="T139" s="5" t="s">
        <v>63</v>
      </c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5" t="s">
        <v>52</v>
      </c>
      <c r="AS139" s="5" t="s">
        <v>52</v>
      </c>
      <c r="AT139" s="1"/>
      <c r="AU139" s="5" t="s">
        <v>389</v>
      </c>
      <c r="AV139" s="1">
        <v>742</v>
      </c>
    </row>
    <row r="140" spans="1:48" ht="30" customHeight="1">
      <c r="A140" s="8" t="s">
        <v>115</v>
      </c>
      <c r="B140" s="8" t="s">
        <v>390</v>
      </c>
      <c r="C140" s="8" t="s">
        <v>117</v>
      </c>
      <c r="D140" s="9">
        <v>5</v>
      </c>
      <c r="E140" s="10"/>
      <c r="F140" s="10"/>
      <c r="G140" s="10"/>
      <c r="H140" s="10"/>
      <c r="I140" s="10"/>
      <c r="J140" s="10"/>
      <c r="K140" s="10"/>
      <c r="L140" s="10"/>
      <c r="M140" s="8"/>
      <c r="N140" s="5" t="s">
        <v>391</v>
      </c>
      <c r="O140" s="5" t="s">
        <v>52</v>
      </c>
      <c r="P140" s="5" t="s">
        <v>52</v>
      </c>
      <c r="Q140" s="5" t="s">
        <v>264</v>
      </c>
      <c r="R140" s="5" t="s">
        <v>62</v>
      </c>
      <c r="S140" s="5" t="s">
        <v>62</v>
      </c>
      <c r="T140" s="5" t="s">
        <v>63</v>
      </c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5" t="s">
        <v>52</v>
      </c>
      <c r="AS140" s="5" t="s">
        <v>52</v>
      </c>
      <c r="AT140" s="1"/>
      <c r="AU140" s="5" t="s">
        <v>392</v>
      </c>
      <c r="AV140" s="1">
        <v>743</v>
      </c>
    </row>
    <row r="141" spans="1:48" ht="30" customHeight="1">
      <c r="A141" s="8" t="s">
        <v>115</v>
      </c>
      <c r="B141" s="8" t="s">
        <v>393</v>
      </c>
      <c r="C141" s="8" t="s">
        <v>117</v>
      </c>
      <c r="D141" s="9">
        <v>1</v>
      </c>
      <c r="E141" s="10"/>
      <c r="F141" s="10"/>
      <c r="G141" s="10"/>
      <c r="H141" s="10"/>
      <c r="I141" s="10"/>
      <c r="J141" s="10"/>
      <c r="K141" s="10"/>
      <c r="L141" s="10"/>
      <c r="M141" s="8"/>
      <c r="N141" s="5" t="s">
        <v>394</v>
      </c>
      <c r="O141" s="5" t="s">
        <v>52</v>
      </c>
      <c r="P141" s="5" t="s">
        <v>52</v>
      </c>
      <c r="Q141" s="5" t="s">
        <v>264</v>
      </c>
      <c r="R141" s="5" t="s">
        <v>62</v>
      </c>
      <c r="S141" s="5" t="s">
        <v>62</v>
      </c>
      <c r="T141" s="5" t="s">
        <v>63</v>
      </c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5" t="s">
        <v>52</v>
      </c>
      <c r="AS141" s="5" t="s">
        <v>52</v>
      </c>
      <c r="AT141" s="1"/>
      <c r="AU141" s="5" t="s">
        <v>395</v>
      </c>
      <c r="AV141" s="1">
        <v>744</v>
      </c>
    </row>
    <row r="142" spans="1:48" ht="30" customHeight="1">
      <c r="A142" s="8" t="s">
        <v>115</v>
      </c>
      <c r="B142" s="8" t="s">
        <v>396</v>
      </c>
      <c r="C142" s="8" t="s">
        <v>117</v>
      </c>
      <c r="D142" s="9">
        <v>3</v>
      </c>
      <c r="E142" s="10"/>
      <c r="F142" s="10"/>
      <c r="G142" s="10"/>
      <c r="H142" s="10"/>
      <c r="I142" s="10"/>
      <c r="J142" s="10"/>
      <c r="K142" s="10"/>
      <c r="L142" s="10"/>
      <c r="M142" s="8"/>
      <c r="N142" s="5" t="s">
        <v>397</v>
      </c>
      <c r="O142" s="5" t="s">
        <v>52</v>
      </c>
      <c r="P142" s="5" t="s">
        <v>52</v>
      </c>
      <c r="Q142" s="5" t="s">
        <v>264</v>
      </c>
      <c r="R142" s="5" t="s">
        <v>62</v>
      </c>
      <c r="S142" s="5" t="s">
        <v>62</v>
      </c>
      <c r="T142" s="5" t="s">
        <v>63</v>
      </c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5" t="s">
        <v>52</v>
      </c>
      <c r="AS142" s="5" t="s">
        <v>52</v>
      </c>
      <c r="AT142" s="1"/>
      <c r="AU142" s="5" t="s">
        <v>398</v>
      </c>
      <c r="AV142" s="1">
        <v>745</v>
      </c>
    </row>
    <row r="143" spans="1:48" ht="30" customHeight="1">
      <c r="A143" s="8" t="s">
        <v>115</v>
      </c>
      <c r="B143" s="8" t="s">
        <v>399</v>
      </c>
      <c r="C143" s="8" t="s">
        <v>117</v>
      </c>
      <c r="D143" s="9">
        <v>21</v>
      </c>
      <c r="E143" s="10"/>
      <c r="F143" s="10"/>
      <c r="G143" s="10"/>
      <c r="H143" s="10"/>
      <c r="I143" s="10"/>
      <c r="J143" s="10"/>
      <c r="K143" s="10"/>
      <c r="L143" s="10"/>
      <c r="M143" s="8"/>
      <c r="N143" s="5" t="s">
        <v>400</v>
      </c>
      <c r="O143" s="5" t="s">
        <v>52</v>
      </c>
      <c r="P143" s="5" t="s">
        <v>52</v>
      </c>
      <c r="Q143" s="5" t="s">
        <v>264</v>
      </c>
      <c r="R143" s="5" t="s">
        <v>62</v>
      </c>
      <c r="S143" s="5" t="s">
        <v>62</v>
      </c>
      <c r="T143" s="5" t="s">
        <v>63</v>
      </c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5" t="s">
        <v>52</v>
      </c>
      <c r="AS143" s="5" t="s">
        <v>52</v>
      </c>
      <c r="AT143" s="1"/>
      <c r="AU143" s="5" t="s">
        <v>401</v>
      </c>
      <c r="AV143" s="1">
        <v>746</v>
      </c>
    </row>
    <row r="144" spans="1:48" ht="30" customHeight="1">
      <c r="A144" s="8" t="s">
        <v>115</v>
      </c>
      <c r="B144" s="8" t="s">
        <v>402</v>
      </c>
      <c r="C144" s="8" t="s">
        <v>117</v>
      </c>
      <c r="D144" s="9">
        <v>2</v>
      </c>
      <c r="E144" s="10"/>
      <c r="F144" s="10"/>
      <c r="G144" s="10"/>
      <c r="H144" s="10"/>
      <c r="I144" s="10"/>
      <c r="J144" s="10"/>
      <c r="K144" s="10"/>
      <c r="L144" s="10"/>
      <c r="M144" s="8"/>
      <c r="N144" s="5" t="s">
        <v>403</v>
      </c>
      <c r="O144" s="5" t="s">
        <v>52</v>
      </c>
      <c r="P144" s="5" t="s">
        <v>52</v>
      </c>
      <c r="Q144" s="5" t="s">
        <v>264</v>
      </c>
      <c r="R144" s="5" t="s">
        <v>62</v>
      </c>
      <c r="S144" s="5" t="s">
        <v>62</v>
      </c>
      <c r="T144" s="5" t="s">
        <v>63</v>
      </c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5" t="s">
        <v>52</v>
      </c>
      <c r="AS144" s="5" t="s">
        <v>52</v>
      </c>
      <c r="AT144" s="1"/>
      <c r="AU144" s="5" t="s">
        <v>404</v>
      </c>
      <c r="AV144" s="1">
        <v>747</v>
      </c>
    </row>
    <row r="145" spans="1:48" ht="30" customHeight="1">
      <c r="A145" s="8" t="s">
        <v>115</v>
      </c>
      <c r="B145" s="8" t="s">
        <v>405</v>
      </c>
      <c r="C145" s="8" t="s">
        <v>117</v>
      </c>
      <c r="D145" s="9">
        <v>3</v>
      </c>
      <c r="E145" s="10"/>
      <c r="F145" s="10"/>
      <c r="G145" s="10"/>
      <c r="H145" s="10"/>
      <c r="I145" s="10"/>
      <c r="J145" s="10"/>
      <c r="K145" s="10"/>
      <c r="L145" s="10"/>
      <c r="M145" s="8"/>
      <c r="N145" s="5" t="s">
        <v>406</v>
      </c>
      <c r="O145" s="5" t="s">
        <v>52</v>
      </c>
      <c r="P145" s="5" t="s">
        <v>52</v>
      </c>
      <c r="Q145" s="5" t="s">
        <v>264</v>
      </c>
      <c r="R145" s="5" t="s">
        <v>62</v>
      </c>
      <c r="S145" s="5" t="s">
        <v>62</v>
      </c>
      <c r="T145" s="5" t="s">
        <v>63</v>
      </c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5" t="s">
        <v>52</v>
      </c>
      <c r="AS145" s="5" t="s">
        <v>52</v>
      </c>
      <c r="AT145" s="1"/>
      <c r="AU145" s="5" t="s">
        <v>407</v>
      </c>
      <c r="AV145" s="1">
        <v>748</v>
      </c>
    </row>
    <row r="146" spans="1:48" ht="30" customHeight="1">
      <c r="A146" s="8" t="s">
        <v>115</v>
      </c>
      <c r="B146" s="8" t="s">
        <v>408</v>
      </c>
      <c r="C146" s="8" t="s">
        <v>117</v>
      </c>
      <c r="D146" s="9">
        <v>5</v>
      </c>
      <c r="E146" s="10"/>
      <c r="F146" s="10"/>
      <c r="G146" s="10"/>
      <c r="H146" s="10"/>
      <c r="I146" s="10"/>
      <c r="J146" s="10"/>
      <c r="K146" s="10"/>
      <c r="L146" s="10"/>
      <c r="M146" s="8"/>
      <c r="N146" s="5" t="s">
        <v>409</v>
      </c>
      <c r="O146" s="5" t="s">
        <v>52</v>
      </c>
      <c r="P146" s="5" t="s">
        <v>52</v>
      </c>
      <c r="Q146" s="5" t="s">
        <v>264</v>
      </c>
      <c r="R146" s="5" t="s">
        <v>62</v>
      </c>
      <c r="S146" s="5" t="s">
        <v>62</v>
      </c>
      <c r="T146" s="5" t="s">
        <v>63</v>
      </c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5" t="s">
        <v>52</v>
      </c>
      <c r="AS146" s="5" t="s">
        <v>52</v>
      </c>
      <c r="AT146" s="1"/>
      <c r="AU146" s="5" t="s">
        <v>410</v>
      </c>
      <c r="AV146" s="1">
        <v>749</v>
      </c>
    </row>
    <row r="147" spans="1:48" ht="30" customHeight="1">
      <c r="A147" s="8" t="s">
        <v>115</v>
      </c>
      <c r="B147" s="8" t="s">
        <v>411</v>
      </c>
      <c r="C147" s="8" t="s">
        <v>117</v>
      </c>
      <c r="D147" s="9">
        <v>9</v>
      </c>
      <c r="E147" s="10"/>
      <c r="F147" s="10"/>
      <c r="G147" s="10"/>
      <c r="H147" s="10"/>
      <c r="I147" s="10"/>
      <c r="J147" s="10"/>
      <c r="K147" s="10"/>
      <c r="L147" s="10"/>
      <c r="M147" s="8"/>
      <c r="N147" s="5" t="s">
        <v>412</v>
      </c>
      <c r="O147" s="5" t="s">
        <v>52</v>
      </c>
      <c r="P147" s="5" t="s">
        <v>52</v>
      </c>
      <c r="Q147" s="5" t="s">
        <v>264</v>
      </c>
      <c r="R147" s="5" t="s">
        <v>62</v>
      </c>
      <c r="S147" s="5" t="s">
        <v>62</v>
      </c>
      <c r="T147" s="5" t="s">
        <v>63</v>
      </c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5" t="s">
        <v>52</v>
      </c>
      <c r="AS147" s="5" t="s">
        <v>52</v>
      </c>
      <c r="AT147" s="1"/>
      <c r="AU147" s="5" t="s">
        <v>413</v>
      </c>
      <c r="AV147" s="1">
        <v>750</v>
      </c>
    </row>
    <row r="148" spans="1:48" ht="30" customHeight="1">
      <c r="A148" s="8" t="s">
        <v>115</v>
      </c>
      <c r="B148" s="8" t="s">
        <v>414</v>
      </c>
      <c r="C148" s="8" t="s">
        <v>117</v>
      </c>
      <c r="D148" s="9">
        <v>18</v>
      </c>
      <c r="E148" s="10"/>
      <c r="F148" s="10"/>
      <c r="G148" s="10"/>
      <c r="H148" s="10"/>
      <c r="I148" s="10"/>
      <c r="J148" s="10"/>
      <c r="K148" s="10"/>
      <c r="L148" s="10"/>
      <c r="M148" s="8"/>
      <c r="N148" s="5" t="s">
        <v>415</v>
      </c>
      <c r="O148" s="5" t="s">
        <v>52</v>
      </c>
      <c r="P148" s="5" t="s">
        <v>52</v>
      </c>
      <c r="Q148" s="5" t="s">
        <v>264</v>
      </c>
      <c r="R148" s="5" t="s">
        <v>62</v>
      </c>
      <c r="S148" s="5" t="s">
        <v>62</v>
      </c>
      <c r="T148" s="5" t="s">
        <v>63</v>
      </c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5" t="s">
        <v>52</v>
      </c>
      <c r="AS148" s="5" t="s">
        <v>52</v>
      </c>
      <c r="AT148" s="1"/>
      <c r="AU148" s="5" t="s">
        <v>416</v>
      </c>
      <c r="AV148" s="1">
        <v>751</v>
      </c>
    </row>
    <row r="149" spans="1:48" ht="30" customHeight="1">
      <c r="A149" s="8" t="s">
        <v>115</v>
      </c>
      <c r="B149" s="8" t="s">
        <v>417</v>
      </c>
      <c r="C149" s="8" t="s">
        <v>117</v>
      </c>
      <c r="D149" s="9">
        <v>3</v>
      </c>
      <c r="E149" s="10"/>
      <c r="F149" s="10"/>
      <c r="G149" s="10"/>
      <c r="H149" s="10"/>
      <c r="I149" s="10"/>
      <c r="J149" s="10"/>
      <c r="K149" s="10"/>
      <c r="L149" s="10"/>
      <c r="M149" s="8"/>
      <c r="N149" s="5" t="s">
        <v>418</v>
      </c>
      <c r="O149" s="5" t="s">
        <v>52</v>
      </c>
      <c r="P149" s="5" t="s">
        <v>52</v>
      </c>
      <c r="Q149" s="5" t="s">
        <v>264</v>
      </c>
      <c r="R149" s="5" t="s">
        <v>62</v>
      </c>
      <c r="S149" s="5" t="s">
        <v>62</v>
      </c>
      <c r="T149" s="5" t="s">
        <v>63</v>
      </c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5" t="s">
        <v>52</v>
      </c>
      <c r="AS149" s="5" t="s">
        <v>52</v>
      </c>
      <c r="AT149" s="1"/>
      <c r="AU149" s="5" t="s">
        <v>419</v>
      </c>
      <c r="AV149" s="1">
        <v>752</v>
      </c>
    </row>
    <row r="150" spans="1:48" ht="30" customHeight="1">
      <c r="A150" s="8" t="s">
        <v>115</v>
      </c>
      <c r="B150" s="8" t="s">
        <v>420</v>
      </c>
      <c r="C150" s="8" t="s">
        <v>117</v>
      </c>
      <c r="D150" s="9">
        <v>6</v>
      </c>
      <c r="E150" s="10"/>
      <c r="F150" s="10"/>
      <c r="G150" s="10"/>
      <c r="H150" s="10"/>
      <c r="I150" s="10"/>
      <c r="J150" s="10"/>
      <c r="K150" s="10"/>
      <c r="L150" s="10"/>
      <c r="M150" s="8"/>
      <c r="N150" s="5" t="s">
        <v>421</v>
      </c>
      <c r="O150" s="5" t="s">
        <v>52</v>
      </c>
      <c r="P150" s="5" t="s">
        <v>52</v>
      </c>
      <c r="Q150" s="5" t="s">
        <v>264</v>
      </c>
      <c r="R150" s="5" t="s">
        <v>62</v>
      </c>
      <c r="S150" s="5" t="s">
        <v>62</v>
      </c>
      <c r="T150" s="5" t="s">
        <v>63</v>
      </c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5" t="s">
        <v>52</v>
      </c>
      <c r="AS150" s="5" t="s">
        <v>52</v>
      </c>
      <c r="AT150" s="1"/>
      <c r="AU150" s="5" t="s">
        <v>422</v>
      </c>
      <c r="AV150" s="1">
        <v>753</v>
      </c>
    </row>
    <row r="151" spans="1:48" ht="30" customHeight="1">
      <c r="A151" s="8" t="s">
        <v>115</v>
      </c>
      <c r="B151" s="8" t="s">
        <v>423</v>
      </c>
      <c r="C151" s="8" t="s">
        <v>117</v>
      </c>
      <c r="D151" s="9">
        <v>6</v>
      </c>
      <c r="E151" s="10"/>
      <c r="F151" s="10"/>
      <c r="G151" s="10"/>
      <c r="H151" s="10"/>
      <c r="I151" s="10"/>
      <c r="J151" s="10"/>
      <c r="K151" s="10"/>
      <c r="L151" s="10"/>
      <c r="M151" s="8"/>
      <c r="N151" s="5" t="s">
        <v>424</v>
      </c>
      <c r="O151" s="5" t="s">
        <v>52</v>
      </c>
      <c r="P151" s="5" t="s">
        <v>52</v>
      </c>
      <c r="Q151" s="5" t="s">
        <v>264</v>
      </c>
      <c r="R151" s="5" t="s">
        <v>62</v>
      </c>
      <c r="S151" s="5" t="s">
        <v>62</v>
      </c>
      <c r="T151" s="5" t="s">
        <v>63</v>
      </c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5" t="s">
        <v>52</v>
      </c>
      <c r="AS151" s="5" t="s">
        <v>52</v>
      </c>
      <c r="AT151" s="1"/>
      <c r="AU151" s="5" t="s">
        <v>425</v>
      </c>
      <c r="AV151" s="1">
        <v>754</v>
      </c>
    </row>
    <row r="152" spans="1:48" ht="30" customHeight="1">
      <c r="A152" s="8" t="s">
        <v>115</v>
      </c>
      <c r="B152" s="8" t="s">
        <v>426</v>
      </c>
      <c r="C152" s="8" t="s">
        <v>117</v>
      </c>
      <c r="D152" s="9">
        <v>56</v>
      </c>
      <c r="E152" s="10"/>
      <c r="F152" s="10"/>
      <c r="G152" s="10"/>
      <c r="H152" s="10"/>
      <c r="I152" s="10"/>
      <c r="J152" s="10"/>
      <c r="K152" s="10"/>
      <c r="L152" s="10"/>
      <c r="M152" s="8"/>
      <c r="N152" s="5" t="s">
        <v>427</v>
      </c>
      <c r="O152" s="5" t="s">
        <v>52</v>
      </c>
      <c r="P152" s="5" t="s">
        <v>52</v>
      </c>
      <c r="Q152" s="5" t="s">
        <v>264</v>
      </c>
      <c r="R152" s="5" t="s">
        <v>62</v>
      </c>
      <c r="S152" s="5" t="s">
        <v>62</v>
      </c>
      <c r="T152" s="5" t="s">
        <v>63</v>
      </c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5" t="s">
        <v>52</v>
      </c>
      <c r="AS152" s="5" t="s">
        <v>52</v>
      </c>
      <c r="AT152" s="1"/>
      <c r="AU152" s="5" t="s">
        <v>428</v>
      </c>
      <c r="AV152" s="1">
        <v>755</v>
      </c>
    </row>
    <row r="153" spans="1:48" ht="30" customHeight="1">
      <c r="A153" s="8" t="s">
        <v>115</v>
      </c>
      <c r="B153" s="8" t="s">
        <v>429</v>
      </c>
      <c r="C153" s="8" t="s">
        <v>117</v>
      </c>
      <c r="D153" s="9">
        <v>6</v>
      </c>
      <c r="E153" s="10"/>
      <c r="F153" s="10"/>
      <c r="G153" s="10"/>
      <c r="H153" s="10"/>
      <c r="I153" s="10"/>
      <c r="J153" s="10"/>
      <c r="K153" s="10"/>
      <c r="L153" s="10"/>
      <c r="M153" s="8"/>
      <c r="N153" s="5" t="s">
        <v>430</v>
      </c>
      <c r="O153" s="5" t="s">
        <v>52</v>
      </c>
      <c r="P153" s="5" t="s">
        <v>52</v>
      </c>
      <c r="Q153" s="5" t="s">
        <v>264</v>
      </c>
      <c r="R153" s="5" t="s">
        <v>62</v>
      </c>
      <c r="S153" s="5" t="s">
        <v>62</v>
      </c>
      <c r="T153" s="5" t="s">
        <v>63</v>
      </c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5" t="s">
        <v>52</v>
      </c>
      <c r="AS153" s="5" t="s">
        <v>52</v>
      </c>
      <c r="AT153" s="1"/>
      <c r="AU153" s="5" t="s">
        <v>431</v>
      </c>
      <c r="AV153" s="1">
        <v>756</v>
      </c>
    </row>
    <row r="154" spans="1:48" ht="30" customHeight="1">
      <c r="A154" s="8" t="s">
        <v>115</v>
      </c>
      <c r="B154" s="8" t="s">
        <v>432</v>
      </c>
      <c r="C154" s="8" t="s">
        <v>117</v>
      </c>
      <c r="D154" s="9">
        <v>6</v>
      </c>
      <c r="E154" s="10"/>
      <c r="F154" s="10"/>
      <c r="G154" s="10"/>
      <c r="H154" s="10"/>
      <c r="I154" s="10"/>
      <c r="J154" s="10"/>
      <c r="K154" s="10"/>
      <c r="L154" s="10"/>
      <c r="M154" s="8"/>
      <c r="N154" s="5" t="s">
        <v>433</v>
      </c>
      <c r="O154" s="5" t="s">
        <v>52</v>
      </c>
      <c r="P154" s="5" t="s">
        <v>52</v>
      </c>
      <c r="Q154" s="5" t="s">
        <v>264</v>
      </c>
      <c r="R154" s="5" t="s">
        <v>62</v>
      </c>
      <c r="S154" s="5" t="s">
        <v>62</v>
      </c>
      <c r="T154" s="5" t="s">
        <v>63</v>
      </c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5" t="s">
        <v>52</v>
      </c>
      <c r="AS154" s="5" t="s">
        <v>52</v>
      </c>
      <c r="AT154" s="1"/>
      <c r="AU154" s="5" t="s">
        <v>434</v>
      </c>
      <c r="AV154" s="1">
        <v>757</v>
      </c>
    </row>
    <row r="155" spans="1:48" ht="30" customHeight="1">
      <c r="A155" s="8" t="s">
        <v>115</v>
      </c>
      <c r="B155" s="8" t="s">
        <v>435</v>
      </c>
      <c r="C155" s="8" t="s">
        <v>117</v>
      </c>
      <c r="D155" s="9">
        <v>20</v>
      </c>
      <c r="E155" s="10"/>
      <c r="F155" s="10"/>
      <c r="G155" s="10"/>
      <c r="H155" s="10"/>
      <c r="I155" s="10"/>
      <c r="J155" s="10"/>
      <c r="K155" s="10"/>
      <c r="L155" s="10"/>
      <c r="M155" s="8"/>
      <c r="N155" s="5" t="s">
        <v>436</v>
      </c>
      <c r="O155" s="5" t="s">
        <v>52</v>
      </c>
      <c r="P155" s="5" t="s">
        <v>52</v>
      </c>
      <c r="Q155" s="5" t="s">
        <v>264</v>
      </c>
      <c r="R155" s="5" t="s">
        <v>62</v>
      </c>
      <c r="S155" s="5" t="s">
        <v>62</v>
      </c>
      <c r="T155" s="5" t="s">
        <v>63</v>
      </c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5" t="s">
        <v>52</v>
      </c>
      <c r="AS155" s="5" t="s">
        <v>52</v>
      </c>
      <c r="AT155" s="1"/>
      <c r="AU155" s="5" t="s">
        <v>437</v>
      </c>
      <c r="AV155" s="1">
        <v>758</v>
      </c>
    </row>
    <row r="156" spans="1:48" ht="30" customHeight="1">
      <c r="A156" s="8" t="s">
        <v>160</v>
      </c>
      <c r="B156" s="8" t="s">
        <v>166</v>
      </c>
      <c r="C156" s="8" t="s">
        <v>162</v>
      </c>
      <c r="D156" s="9">
        <v>30</v>
      </c>
      <c r="E156" s="10"/>
      <c r="F156" s="10"/>
      <c r="G156" s="10"/>
      <c r="H156" s="10"/>
      <c r="I156" s="10"/>
      <c r="J156" s="10"/>
      <c r="K156" s="10"/>
      <c r="L156" s="10"/>
      <c r="M156" s="8"/>
      <c r="N156" s="5" t="s">
        <v>168</v>
      </c>
      <c r="O156" s="5" t="s">
        <v>52</v>
      </c>
      <c r="P156" s="5" t="s">
        <v>52</v>
      </c>
      <c r="Q156" s="5" t="s">
        <v>264</v>
      </c>
      <c r="R156" s="5" t="s">
        <v>63</v>
      </c>
      <c r="S156" s="5" t="s">
        <v>62</v>
      </c>
      <c r="T156" s="5" t="s">
        <v>62</v>
      </c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5" t="s">
        <v>52</v>
      </c>
      <c r="AS156" s="5" t="s">
        <v>52</v>
      </c>
      <c r="AT156" s="1"/>
      <c r="AU156" s="5" t="s">
        <v>438</v>
      </c>
      <c r="AV156" s="1">
        <v>759</v>
      </c>
    </row>
    <row r="157" spans="1:48" ht="30" customHeight="1">
      <c r="A157" s="8" t="s">
        <v>170</v>
      </c>
      <c r="B157" s="8" t="s">
        <v>439</v>
      </c>
      <c r="C157" s="8" t="s">
        <v>162</v>
      </c>
      <c r="D157" s="9">
        <v>2</v>
      </c>
      <c r="E157" s="10"/>
      <c r="F157" s="10"/>
      <c r="G157" s="10"/>
      <c r="H157" s="10"/>
      <c r="I157" s="10"/>
      <c r="J157" s="10"/>
      <c r="K157" s="10"/>
      <c r="L157" s="10"/>
      <c r="M157" s="8"/>
      <c r="N157" s="5" t="s">
        <v>441</v>
      </c>
      <c r="O157" s="5" t="s">
        <v>52</v>
      </c>
      <c r="P157" s="5" t="s">
        <v>52</v>
      </c>
      <c r="Q157" s="5" t="s">
        <v>264</v>
      </c>
      <c r="R157" s="5" t="s">
        <v>63</v>
      </c>
      <c r="S157" s="5" t="s">
        <v>62</v>
      </c>
      <c r="T157" s="5" t="s">
        <v>62</v>
      </c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5" t="s">
        <v>52</v>
      </c>
      <c r="AS157" s="5" t="s">
        <v>52</v>
      </c>
      <c r="AT157" s="1"/>
      <c r="AU157" s="5" t="s">
        <v>442</v>
      </c>
      <c r="AV157" s="1">
        <v>760</v>
      </c>
    </row>
    <row r="158" spans="1:48" ht="30" customHeight="1">
      <c r="A158" s="8" t="s">
        <v>170</v>
      </c>
      <c r="B158" s="8" t="s">
        <v>166</v>
      </c>
      <c r="C158" s="8" t="s">
        <v>162</v>
      </c>
      <c r="D158" s="9">
        <v>2</v>
      </c>
      <c r="E158" s="10"/>
      <c r="F158" s="10"/>
      <c r="G158" s="10"/>
      <c r="H158" s="10"/>
      <c r="I158" s="10"/>
      <c r="J158" s="10"/>
      <c r="K158" s="10"/>
      <c r="L158" s="10"/>
      <c r="M158" s="8"/>
      <c r="N158" s="5" t="s">
        <v>172</v>
      </c>
      <c r="O158" s="5" t="s">
        <v>52</v>
      </c>
      <c r="P158" s="5" t="s">
        <v>52</v>
      </c>
      <c r="Q158" s="5" t="s">
        <v>264</v>
      </c>
      <c r="R158" s="5" t="s">
        <v>63</v>
      </c>
      <c r="S158" s="5" t="s">
        <v>62</v>
      </c>
      <c r="T158" s="5" t="s">
        <v>62</v>
      </c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5" t="s">
        <v>52</v>
      </c>
      <c r="AS158" s="5" t="s">
        <v>52</v>
      </c>
      <c r="AT158" s="1"/>
      <c r="AU158" s="5" t="s">
        <v>443</v>
      </c>
      <c r="AV158" s="1">
        <v>761</v>
      </c>
    </row>
    <row r="159" spans="1:48" ht="30" customHeight="1">
      <c r="A159" s="8" t="s">
        <v>444</v>
      </c>
      <c r="B159" s="8" t="s">
        <v>445</v>
      </c>
      <c r="C159" s="8" t="s">
        <v>117</v>
      </c>
      <c r="D159" s="9">
        <v>1</v>
      </c>
      <c r="E159" s="10"/>
      <c r="F159" s="10"/>
      <c r="G159" s="10"/>
      <c r="H159" s="10"/>
      <c r="I159" s="10"/>
      <c r="J159" s="10"/>
      <c r="K159" s="10"/>
      <c r="L159" s="10"/>
      <c r="M159" s="8"/>
      <c r="N159" s="5" t="s">
        <v>446</v>
      </c>
      <c r="O159" s="5" t="s">
        <v>52</v>
      </c>
      <c r="P159" s="5" t="s">
        <v>52</v>
      </c>
      <c r="Q159" s="5" t="s">
        <v>264</v>
      </c>
      <c r="R159" s="5" t="s">
        <v>62</v>
      </c>
      <c r="S159" s="5" t="s">
        <v>62</v>
      </c>
      <c r="T159" s="5" t="s">
        <v>63</v>
      </c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5" t="s">
        <v>52</v>
      </c>
      <c r="AS159" s="5" t="s">
        <v>52</v>
      </c>
      <c r="AT159" s="1"/>
      <c r="AU159" s="5" t="s">
        <v>447</v>
      </c>
      <c r="AV159" s="1">
        <v>762</v>
      </c>
    </row>
    <row r="160" spans="1:48" ht="30" customHeight="1">
      <c r="A160" s="8" t="s">
        <v>448</v>
      </c>
      <c r="B160" s="8" t="s">
        <v>449</v>
      </c>
      <c r="C160" s="8" t="s">
        <v>117</v>
      </c>
      <c r="D160" s="9">
        <v>1</v>
      </c>
      <c r="E160" s="10"/>
      <c r="F160" s="10"/>
      <c r="G160" s="10"/>
      <c r="H160" s="10"/>
      <c r="I160" s="10"/>
      <c r="J160" s="10"/>
      <c r="K160" s="10"/>
      <c r="L160" s="10"/>
      <c r="M160" s="8"/>
      <c r="N160" s="5" t="s">
        <v>450</v>
      </c>
      <c r="O160" s="5" t="s">
        <v>52</v>
      </c>
      <c r="P160" s="5" t="s">
        <v>52</v>
      </c>
      <c r="Q160" s="5" t="s">
        <v>264</v>
      </c>
      <c r="R160" s="5" t="s">
        <v>62</v>
      </c>
      <c r="S160" s="5" t="s">
        <v>62</v>
      </c>
      <c r="T160" s="5" t="s">
        <v>63</v>
      </c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5" t="s">
        <v>52</v>
      </c>
      <c r="AS160" s="5" t="s">
        <v>52</v>
      </c>
      <c r="AT160" s="1"/>
      <c r="AU160" s="5" t="s">
        <v>451</v>
      </c>
      <c r="AV160" s="1">
        <v>763</v>
      </c>
    </row>
    <row r="161" spans="1:48" ht="30" customHeight="1">
      <c r="A161" s="8" t="s">
        <v>452</v>
      </c>
      <c r="B161" s="8" t="s">
        <v>453</v>
      </c>
      <c r="C161" s="8" t="s">
        <v>117</v>
      </c>
      <c r="D161" s="9">
        <v>1</v>
      </c>
      <c r="E161" s="10"/>
      <c r="F161" s="10"/>
      <c r="G161" s="10"/>
      <c r="H161" s="10"/>
      <c r="I161" s="10"/>
      <c r="J161" s="10"/>
      <c r="K161" s="10"/>
      <c r="L161" s="10"/>
      <c r="M161" s="8"/>
      <c r="N161" s="5" t="s">
        <v>454</v>
      </c>
      <c r="O161" s="5" t="s">
        <v>52</v>
      </c>
      <c r="P161" s="5" t="s">
        <v>52</v>
      </c>
      <c r="Q161" s="5" t="s">
        <v>264</v>
      </c>
      <c r="R161" s="5" t="s">
        <v>62</v>
      </c>
      <c r="S161" s="5" t="s">
        <v>62</v>
      </c>
      <c r="T161" s="5" t="s">
        <v>63</v>
      </c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5" t="s">
        <v>52</v>
      </c>
      <c r="AS161" s="5" t="s">
        <v>52</v>
      </c>
      <c r="AT161" s="1"/>
      <c r="AU161" s="5" t="s">
        <v>455</v>
      </c>
      <c r="AV161" s="1">
        <v>764</v>
      </c>
    </row>
    <row r="162" spans="1:48" ht="30" customHeight="1">
      <c r="A162" s="8" t="s">
        <v>178</v>
      </c>
      <c r="B162" s="8" t="s">
        <v>179</v>
      </c>
      <c r="C162" s="8" t="s">
        <v>180</v>
      </c>
      <c r="D162" s="9">
        <v>3</v>
      </c>
      <c r="E162" s="10"/>
      <c r="F162" s="10"/>
      <c r="G162" s="10"/>
      <c r="H162" s="10"/>
      <c r="I162" s="10"/>
      <c r="J162" s="10"/>
      <c r="K162" s="10"/>
      <c r="L162" s="10"/>
      <c r="M162" s="8"/>
      <c r="N162" s="5" t="s">
        <v>182</v>
      </c>
      <c r="O162" s="5" t="s">
        <v>52</v>
      </c>
      <c r="P162" s="5" t="s">
        <v>52</v>
      </c>
      <c r="Q162" s="5" t="s">
        <v>264</v>
      </c>
      <c r="R162" s="5" t="s">
        <v>62</v>
      </c>
      <c r="S162" s="5" t="s">
        <v>62</v>
      </c>
      <c r="T162" s="5" t="s">
        <v>63</v>
      </c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5" t="s">
        <v>52</v>
      </c>
      <c r="AS162" s="5" t="s">
        <v>52</v>
      </c>
      <c r="AT162" s="1"/>
      <c r="AU162" s="5" t="s">
        <v>456</v>
      </c>
      <c r="AV162" s="1">
        <v>765</v>
      </c>
    </row>
    <row r="163" spans="1:48" ht="30" customHeight="1">
      <c r="A163" s="8" t="s">
        <v>178</v>
      </c>
      <c r="B163" s="8" t="s">
        <v>457</v>
      </c>
      <c r="C163" s="8" t="s">
        <v>180</v>
      </c>
      <c r="D163" s="9">
        <v>3</v>
      </c>
      <c r="E163" s="10"/>
      <c r="F163" s="10"/>
      <c r="G163" s="10"/>
      <c r="H163" s="10"/>
      <c r="I163" s="10"/>
      <c r="J163" s="10"/>
      <c r="K163" s="10"/>
      <c r="L163" s="10"/>
      <c r="M163" s="8"/>
      <c r="N163" s="5" t="s">
        <v>458</v>
      </c>
      <c r="O163" s="5" t="s">
        <v>52</v>
      </c>
      <c r="P163" s="5" t="s">
        <v>52</v>
      </c>
      <c r="Q163" s="5" t="s">
        <v>264</v>
      </c>
      <c r="R163" s="5" t="s">
        <v>62</v>
      </c>
      <c r="S163" s="5" t="s">
        <v>62</v>
      </c>
      <c r="T163" s="5" t="s">
        <v>63</v>
      </c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5" t="s">
        <v>52</v>
      </c>
      <c r="AS163" s="5" t="s">
        <v>52</v>
      </c>
      <c r="AT163" s="1"/>
      <c r="AU163" s="5" t="s">
        <v>459</v>
      </c>
      <c r="AV163" s="1">
        <v>766</v>
      </c>
    </row>
    <row r="164" spans="1:48" ht="30" customHeight="1">
      <c r="A164" s="8" t="s">
        <v>178</v>
      </c>
      <c r="B164" s="8" t="s">
        <v>460</v>
      </c>
      <c r="C164" s="8" t="s">
        <v>180</v>
      </c>
      <c r="D164" s="9">
        <v>6</v>
      </c>
      <c r="E164" s="10"/>
      <c r="F164" s="10"/>
      <c r="G164" s="10"/>
      <c r="H164" s="10"/>
      <c r="I164" s="10"/>
      <c r="J164" s="10"/>
      <c r="K164" s="10"/>
      <c r="L164" s="10"/>
      <c r="M164" s="8"/>
      <c r="N164" s="5" t="s">
        <v>461</v>
      </c>
      <c r="O164" s="5" t="s">
        <v>52</v>
      </c>
      <c r="P164" s="5" t="s">
        <v>52</v>
      </c>
      <c r="Q164" s="5" t="s">
        <v>264</v>
      </c>
      <c r="R164" s="5" t="s">
        <v>62</v>
      </c>
      <c r="S164" s="5" t="s">
        <v>62</v>
      </c>
      <c r="T164" s="5" t="s">
        <v>63</v>
      </c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5" t="s">
        <v>52</v>
      </c>
      <c r="AS164" s="5" t="s">
        <v>52</v>
      </c>
      <c r="AT164" s="1"/>
      <c r="AU164" s="5" t="s">
        <v>462</v>
      </c>
      <c r="AV164" s="1">
        <v>767</v>
      </c>
    </row>
    <row r="165" spans="1:48" ht="30" customHeight="1">
      <c r="A165" s="8" t="s">
        <v>463</v>
      </c>
      <c r="B165" s="8" t="s">
        <v>464</v>
      </c>
      <c r="C165" s="8" t="s">
        <v>180</v>
      </c>
      <c r="D165" s="9">
        <v>14</v>
      </c>
      <c r="E165" s="10"/>
      <c r="F165" s="10"/>
      <c r="G165" s="10"/>
      <c r="H165" s="10"/>
      <c r="I165" s="10"/>
      <c r="J165" s="10"/>
      <c r="K165" s="10"/>
      <c r="L165" s="10"/>
      <c r="M165" s="8"/>
      <c r="N165" s="5" t="s">
        <v>465</v>
      </c>
      <c r="O165" s="5" t="s">
        <v>52</v>
      </c>
      <c r="P165" s="5" t="s">
        <v>52</v>
      </c>
      <c r="Q165" s="5" t="s">
        <v>264</v>
      </c>
      <c r="R165" s="5" t="s">
        <v>62</v>
      </c>
      <c r="S165" s="5" t="s">
        <v>62</v>
      </c>
      <c r="T165" s="5" t="s">
        <v>63</v>
      </c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5" t="s">
        <v>52</v>
      </c>
      <c r="AS165" s="5" t="s">
        <v>52</v>
      </c>
      <c r="AT165" s="1"/>
      <c r="AU165" s="5" t="s">
        <v>466</v>
      </c>
      <c r="AV165" s="1">
        <v>768</v>
      </c>
    </row>
    <row r="166" spans="1:48" ht="30" customHeight="1">
      <c r="A166" s="8" t="s">
        <v>467</v>
      </c>
      <c r="B166" s="8" t="s">
        <v>468</v>
      </c>
      <c r="C166" s="8" t="s">
        <v>117</v>
      </c>
      <c r="D166" s="9">
        <v>7</v>
      </c>
      <c r="E166" s="10"/>
      <c r="F166" s="10"/>
      <c r="G166" s="10"/>
      <c r="H166" s="10"/>
      <c r="I166" s="10"/>
      <c r="J166" s="10"/>
      <c r="K166" s="10"/>
      <c r="L166" s="10"/>
      <c r="M166" s="8"/>
      <c r="N166" s="5" t="s">
        <v>469</v>
      </c>
      <c r="O166" s="5" t="s">
        <v>52</v>
      </c>
      <c r="P166" s="5" t="s">
        <v>52</v>
      </c>
      <c r="Q166" s="5" t="s">
        <v>264</v>
      </c>
      <c r="R166" s="5" t="s">
        <v>62</v>
      </c>
      <c r="S166" s="5" t="s">
        <v>62</v>
      </c>
      <c r="T166" s="5" t="s">
        <v>63</v>
      </c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5" t="s">
        <v>52</v>
      </c>
      <c r="AS166" s="5" t="s">
        <v>52</v>
      </c>
      <c r="AT166" s="1"/>
      <c r="AU166" s="5" t="s">
        <v>470</v>
      </c>
      <c r="AV166" s="1">
        <v>769</v>
      </c>
    </row>
    <row r="167" spans="1:48" ht="30" customHeight="1">
      <c r="A167" s="8" t="s">
        <v>471</v>
      </c>
      <c r="B167" s="8" t="s">
        <v>472</v>
      </c>
      <c r="C167" s="8" t="s">
        <v>117</v>
      </c>
      <c r="D167" s="9">
        <v>1</v>
      </c>
      <c r="E167" s="10"/>
      <c r="F167" s="10"/>
      <c r="G167" s="10"/>
      <c r="H167" s="10"/>
      <c r="I167" s="10"/>
      <c r="J167" s="10"/>
      <c r="K167" s="10"/>
      <c r="L167" s="10"/>
      <c r="M167" s="8"/>
      <c r="N167" s="5" t="s">
        <v>473</v>
      </c>
      <c r="O167" s="5" t="s">
        <v>52</v>
      </c>
      <c r="P167" s="5" t="s">
        <v>52</v>
      </c>
      <c r="Q167" s="5" t="s">
        <v>264</v>
      </c>
      <c r="R167" s="5" t="s">
        <v>62</v>
      </c>
      <c r="S167" s="5" t="s">
        <v>62</v>
      </c>
      <c r="T167" s="5" t="s">
        <v>63</v>
      </c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5" t="s">
        <v>52</v>
      </c>
      <c r="AS167" s="5" t="s">
        <v>52</v>
      </c>
      <c r="AT167" s="1"/>
      <c r="AU167" s="5" t="s">
        <v>474</v>
      </c>
      <c r="AV167" s="1">
        <v>770</v>
      </c>
    </row>
    <row r="168" spans="1:48" ht="30" customHeight="1">
      <c r="A168" s="8" t="s">
        <v>475</v>
      </c>
      <c r="B168" s="8" t="s">
        <v>439</v>
      </c>
      <c r="C168" s="8" t="s">
        <v>117</v>
      </c>
      <c r="D168" s="9">
        <v>1</v>
      </c>
      <c r="E168" s="10"/>
      <c r="F168" s="10"/>
      <c r="G168" s="10"/>
      <c r="H168" s="10"/>
      <c r="I168" s="10"/>
      <c r="J168" s="10"/>
      <c r="K168" s="10"/>
      <c r="L168" s="10"/>
      <c r="M168" s="8"/>
      <c r="N168" s="5" t="s">
        <v>476</v>
      </c>
      <c r="O168" s="5" t="s">
        <v>52</v>
      </c>
      <c r="P168" s="5" t="s">
        <v>52</v>
      </c>
      <c r="Q168" s="5" t="s">
        <v>264</v>
      </c>
      <c r="R168" s="5" t="s">
        <v>62</v>
      </c>
      <c r="S168" s="5" t="s">
        <v>62</v>
      </c>
      <c r="T168" s="5" t="s">
        <v>63</v>
      </c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5" t="s">
        <v>52</v>
      </c>
      <c r="AS168" s="5" t="s">
        <v>52</v>
      </c>
      <c r="AT168" s="1"/>
      <c r="AU168" s="5" t="s">
        <v>477</v>
      </c>
      <c r="AV168" s="1">
        <v>771</v>
      </c>
    </row>
    <row r="169" spans="1:48" ht="30" customHeight="1">
      <c r="A169" s="8" t="s">
        <v>478</v>
      </c>
      <c r="B169" s="8" t="s">
        <v>479</v>
      </c>
      <c r="C169" s="8" t="s">
        <v>162</v>
      </c>
      <c r="D169" s="9">
        <v>15</v>
      </c>
      <c r="E169" s="10"/>
      <c r="F169" s="10"/>
      <c r="G169" s="10"/>
      <c r="H169" s="10"/>
      <c r="I169" s="10"/>
      <c r="J169" s="10"/>
      <c r="K169" s="10"/>
      <c r="L169" s="10"/>
      <c r="M169" s="8"/>
      <c r="N169" s="5" t="s">
        <v>481</v>
      </c>
      <c r="O169" s="5" t="s">
        <v>52</v>
      </c>
      <c r="P169" s="5" t="s">
        <v>52</v>
      </c>
      <c r="Q169" s="5" t="s">
        <v>264</v>
      </c>
      <c r="R169" s="5" t="s">
        <v>63</v>
      </c>
      <c r="S169" s="5" t="s">
        <v>62</v>
      </c>
      <c r="T169" s="5" t="s">
        <v>62</v>
      </c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5" t="s">
        <v>52</v>
      </c>
      <c r="AS169" s="5" t="s">
        <v>52</v>
      </c>
      <c r="AT169" s="1"/>
      <c r="AU169" s="5" t="s">
        <v>482</v>
      </c>
      <c r="AV169" s="1">
        <v>772</v>
      </c>
    </row>
    <row r="170" spans="1:48" ht="30" customHeight="1">
      <c r="A170" s="8" t="s">
        <v>478</v>
      </c>
      <c r="B170" s="8" t="s">
        <v>161</v>
      </c>
      <c r="C170" s="8" t="s">
        <v>162</v>
      </c>
      <c r="D170" s="9">
        <v>36</v>
      </c>
      <c r="E170" s="10"/>
      <c r="F170" s="10"/>
      <c r="G170" s="10"/>
      <c r="H170" s="10"/>
      <c r="I170" s="10"/>
      <c r="J170" s="10"/>
      <c r="K170" s="10"/>
      <c r="L170" s="10"/>
      <c r="M170" s="8"/>
      <c r="N170" s="5" t="s">
        <v>484</v>
      </c>
      <c r="O170" s="5" t="s">
        <v>52</v>
      </c>
      <c r="P170" s="5" t="s">
        <v>52</v>
      </c>
      <c r="Q170" s="5" t="s">
        <v>264</v>
      </c>
      <c r="R170" s="5" t="s">
        <v>63</v>
      </c>
      <c r="S170" s="5" t="s">
        <v>62</v>
      </c>
      <c r="T170" s="5" t="s">
        <v>62</v>
      </c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5" t="s">
        <v>52</v>
      </c>
      <c r="AS170" s="5" t="s">
        <v>52</v>
      </c>
      <c r="AT170" s="1"/>
      <c r="AU170" s="5" t="s">
        <v>485</v>
      </c>
      <c r="AV170" s="1">
        <v>773</v>
      </c>
    </row>
    <row r="171" spans="1:48" ht="30" customHeight="1">
      <c r="A171" s="8" t="s">
        <v>478</v>
      </c>
      <c r="B171" s="8" t="s">
        <v>486</v>
      </c>
      <c r="C171" s="8" t="s">
        <v>162</v>
      </c>
      <c r="D171" s="9">
        <v>12</v>
      </c>
      <c r="E171" s="10"/>
      <c r="F171" s="10"/>
      <c r="G171" s="10"/>
      <c r="H171" s="10"/>
      <c r="I171" s="10"/>
      <c r="J171" s="10"/>
      <c r="K171" s="10"/>
      <c r="L171" s="10"/>
      <c r="M171" s="8"/>
      <c r="N171" s="5" t="s">
        <v>488</v>
      </c>
      <c r="O171" s="5" t="s">
        <v>52</v>
      </c>
      <c r="P171" s="5" t="s">
        <v>52</v>
      </c>
      <c r="Q171" s="5" t="s">
        <v>264</v>
      </c>
      <c r="R171" s="5" t="s">
        <v>63</v>
      </c>
      <c r="S171" s="5" t="s">
        <v>62</v>
      </c>
      <c r="T171" s="5" t="s">
        <v>62</v>
      </c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5" t="s">
        <v>52</v>
      </c>
      <c r="AS171" s="5" t="s">
        <v>52</v>
      </c>
      <c r="AT171" s="1"/>
      <c r="AU171" s="5" t="s">
        <v>489</v>
      </c>
      <c r="AV171" s="1">
        <v>774</v>
      </c>
    </row>
    <row r="172" spans="1:48" ht="30" customHeight="1">
      <c r="A172" s="8" t="s">
        <v>478</v>
      </c>
      <c r="B172" s="8" t="s">
        <v>439</v>
      </c>
      <c r="C172" s="8" t="s">
        <v>162</v>
      </c>
      <c r="D172" s="9">
        <v>11</v>
      </c>
      <c r="E172" s="10"/>
      <c r="F172" s="10"/>
      <c r="G172" s="10"/>
      <c r="H172" s="10"/>
      <c r="I172" s="10"/>
      <c r="J172" s="10"/>
      <c r="K172" s="10"/>
      <c r="L172" s="10"/>
      <c r="M172" s="8"/>
      <c r="N172" s="5" t="s">
        <v>491</v>
      </c>
      <c r="O172" s="5" t="s">
        <v>52</v>
      </c>
      <c r="P172" s="5" t="s">
        <v>52</v>
      </c>
      <c r="Q172" s="5" t="s">
        <v>264</v>
      </c>
      <c r="R172" s="5" t="s">
        <v>63</v>
      </c>
      <c r="S172" s="5" t="s">
        <v>62</v>
      </c>
      <c r="T172" s="5" t="s">
        <v>62</v>
      </c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5" t="s">
        <v>52</v>
      </c>
      <c r="AS172" s="5" t="s">
        <v>52</v>
      </c>
      <c r="AT172" s="1"/>
      <c r="AU172" s="5" t="s">
        <v>492</v>
      </c>
      <c r="AV172" s="1">
        <v>775</v>
      </c>
    </row>
    <row r="173" spans="1:48" ht="30" customHeight="1">
      <c r="A173" s="8" t="s">
        <v>493</v>
      </c>
      <c r="B173" s="8" t="s">
        <v>494</v>
      </c>
      <c r="C173" s="8" t="s">
        <v>117</v>
      </c>
      <c r="D173" s="9">
        <v>1</v>
      </c>
      <c r="E173" s="10"/>
      <c r="F173" s="10"/>
      <c r="G173" s="10"/>
      <c r="H173" s="10"/>
      <c r="I173" s="10"/>
      <c r="J173" s="10"/>
      <c r="K173" s="10"/>
      <c r="L173" s="10"/>
      <c r="M173" s="8"/>
      <c r="N173" s="5" t="s">
        <v>495</v>
      </c>
      <c r="O173" s="5" t="s">
        <v>52</v>
      </c>
      <c r="P173" s="5" t="s">
        <v>52</v>
      </c>
      <c r="Q173" s="5" t="s">
        <v>264</v>
      </c>
      <c r="R173" s="5" t="s">
        <v>62</v>
      </c>
      <c r="S173" s="5" t="s">
        <v>62</v>
      </c>
      <c r="T173" s="5" t="s">
        <v>63</v>
      </c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5" t="s">
        <v>52</v>
      </c>
      <c r="AS173" s="5" t="s">
        <v>52</v>
      </c>
      <c r="AT173" s="1"/>
      <c r="AU173" s="5" t="s">
        <v>496</v>
      </c>
      <c r="AV173" s="1">
        <v>776</v>
      </c>
    </row>
    <row r="174" spans="1:48" ht="30" customHeight="1">
      <c r="A174" s="8" t="s">
        <v>493</v>
      </c>
      <c r="B174" s="8" t="s">
        <v>497</v>
      </c>
      <c r="C174" s="8" t="s">
        <v>117</v>
      </c>
      <c r="D174" s="9">
        <v>1</v>
      </c>
      <c r="E174" s="10"/>
      <c r="F174" s="10"/>
      <c r="G174" s="10"/>
      <c r="H174" s="10"/>
      <c r="I174" s="10"/>
      <c r="J174" s="10"/>
      <c r="K174" s="10"/>
      <c r="L174" s="10"/>
      <c r="M174" s="8"/>
      <c r="N174" s="5" t="s">
        <v>498</v>
      </c>
      <c r="O174" s="5" t="s">
        <v>52</v>
      </c>
      <c r="P174" s="5" t="s">
        <v>52</v>
      </c>
      <c r="Q174" s="5" t="s">
        <v>264</v>
      </c>
      <c r="R174" s="5" t="s">
        <v>62</v>
      </c>
      <c r="S174" s="5" t="s">
        <v>62</v>
      </c>
      <c r="T174" s="5" t="s">
        <v>63</v>
      </c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5" t="s">
        <v>52</v>
      </c>
      <c r="AS174" s="5" t="s">
        <v>52</v>
      </c>
      <c r="AT174" s="1"/>
      <c r="AU174" s="5" t="s">
        <v>499</v>
      </c>
      <c r="AV174" s="1">
        <v>777</v>
      </c>
    </row>
    <row r="175" spans="1:48" ht="30" customHeight="1">
      <c r="A175" s="8" t="s">
        <v>493</v>
      </c>
      <c r="B175" s="8" t="s">
        <v>500</v>
      </c>
      <c r="C175" s="8" t="s">
        <v>117</v>
      </c>
      <c r="D175" s="9">
        <v>1</v>
      </c>
      <c r="E175" s="10"/>
      <c r="F175" s="10"/>
      <c r="G175" s="10"/>
      <c r="H175" s="10"/>
      <c r="I175" s="10"/>
      <c r="J175" s="10"/>
      <c r="K175" s="10"/>
      <c r="L175" s="10"/>
      <c r="M175" s="8"/>
      <c r="N175" s="5" t="s">
        <v>501</v>
      </c>
      <c r="O175" s="5" t="s">
        <v>52</v>
      </c>
      <c r="P175" s="5" t="s">
        <v>52</v>
      </c>
      <c r="Q175" s="5" t="s">
        <v>264</v>
      </c>
      <c r="R175" s="5" t="s">
        <v>62</v>
      </c>
      <c r="S175" s="5" t="s">
        <v>62</v>
      </c>
      <c r="T175" s="5" t="s">
        <v>63</v>
      </c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5" t="s">
        <v>52</v>
      </c>
      <c r="AS175" s="5" t="s">
        <v>52</v>
      </c>
      <c r="AT175" s="1"/>
      <c r="AU175" s="5" t="s">
        <v>502</v>
      </c>
      <c r="AV175" s="1">
        <v>778</v>
      </c>
    </row>
    <row r="176" spans="1:48" ht="30" customHeight="1">
      <c r="A176" s="8" t="s">
        <v>503</v>
      </c>
      <c r="B176" s="8" t="s">
        <v>486</v>
      </c>
      <c r="C176" s="8" t="s">
        <v>162</v>
      </c>
      <c r="D176" s="9">
        <v>2</v>
      </c>
      <c r="E176" s="10"/>
      <c r="F176" s="10"/>
      <c r="G176" s="10"/>
      <c r="H176" s="10"/>
      <c r="I176" s="10"/>
      <c r="J176" s="10"/>
      <c r="K176" s="10"/>
      <c r="L176" s="10"/>
      <c r="M176" s="8"/>
      <c r="N176" s="5" t="s">
        <v>505</v>
      </c>
      <c r="O176" s="5" t="s">
        <v>52</v>
      </c>
      <c r="P176" s="5" t="s">
        <v>52</v>
      </c>
      <c r="Q176" s="5" t="s">
        <v>264</v>
      </c>
      <c r="R176" s="5" t="s">
        <v>63</v>
      </c>
      <c r="S176" s="5" t="s">
        <v>62</v>
      </c>
      <c r="T176" s="5" t="s">
        <v>62</v>
      </c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5" t="s">
        <v>52</v>
      </c>
      <c r="AS176" s="5" t="s">
        <v>52</v>
      </c>
      <c r="AT176" s="1"/>
      <c r="AU176" s="5" t="s">
        <v>506</v>
      </c>
      <c r="AV176" s="1">
        <v>779</v>
      </c>
    </row>
    <row r="177" spans="1:48" ht="30" customHeight="1">
      <c r="A177" s="8" t="s">
        <v>503</v>
      </c>
      <c r="B177" s="8" t="s">
        <v>439</v>
      </c>
      <c r="C177" s="8" t="s">
        <v>162</v>
      </c>
      <c r="D177" s="9">
        <v>5</v>
      </c>
      <c r="E177" s="10"/>
      <c r="F177" s="10"/>
      <c r="G177" s="10"/>
      <c r="H177" s="10"/>
      <c r="I177" s="10"/>
      <c r="J177" s="10"/>
      <c r="K177" s="10"/>
      <c r="L177" s="10"/>
      <c r="M177" s="8"/>
      <c r="N177" s="5" t="s">
        <v>508</v>
      </c>
      <c r="O177" s="5" t="s">
        <v>52</v>
      </c>
      <c r="P177" s="5" t="s">
        <v>52</v>
      </c>
      <c r="Q177" s="5" t="s">
        <v>264</v>
      </c>
      <c r="R177" s="5" t="s">
        <v>63</v>
      </c>
      <c r="S177" s="5" t="s">
        <v>62</v>
      </c>
      <c r="T177" s="5" t="s">
        <v>62</v>
      </c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5" t="s">
        <v>52</v>
      </c>
      <c r="AS177" s="5" t="s">
        <v>52</v>
      </c>
      <c r="AT177" s="1"/>
      <c r="AU177" s="5" t="s">
        <v>509</v>
      </c>
      <c r="AV177" s="1">
        <v>780</v>
      </c>
    </row>
    <row r="178" spans="1:48" ht="30" customHeight="1">
      <c r="A178" s="8" t="s">
        <v>503</v>
      </c>
      <c r="B178" s="8" t="s">
        <v>166</v>
      </c>
      <c r="C178" s="8" t="s">
        <v>162</v>
      </c>
      <c r="D178" s="9">
        <v>1</v>
      </c>
      <c r="E178" s="10"/>
      <c r="F178" s="10"/>
      <c r="G178" s="10"/>
      <c r="H178" s="10"/>
      <c r="I178" s="10"/>
      <c r="J178" s="10"/>
      <c r="K178" s="10"/>
      <c r="L178" s="10"/>
      <c r="M178" s="8"/>
      <c r="N178" s="5" t="s">
        <v>511</v>
      </c>
      <c r="O178" s="5" t="s">
        <v>52</v>
      </c>
      <c r="P178" s="5" t="s">
        <v>52</v>
      </c>
      <c r="Q178" s="5" t="s">
        <v>264</v>
      </c>
      <c r="R178" s="5" t="s">
        <v>63</v>
      </c>
      <c r="S178" s="5" t="s">
        <v>62</v>
      </c>
      <c r="T178" s="5" t="s">
        <v>62</v>
      </c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5" t="s">
        <v>52</v>
      </c>
      <c r="AS178" s="5" t="s">
        <v>52</v>
      </c>
      <c r="AT178" s="1"/>
      <c r="AU178" s="5" t="s">
        <v>512</v>
      </c>
      <c r="AV178" s="1">
        <v>781</v>
      </c>
    </row>
    <row r="179" spans="1:48" ht="30" customHeight="1">
      <c r="A179" s="8" t="s">
        <v>513</v>
      </c>
      <c r="B179" s="8" t="s">
        <v>479</v>
      </c>
      <c r="C179" s="8" t="s">
        <v>162</v>
      </c>
      <c r="D179" s="9">
        <v>24</v>
      </c>
      <c r="E179" s="10"/>
      <c r="F179" s="10"/>
      <c r="G179" s="10"/>
      <c r="H179" s="10"/>
      <c r="I179" s="10"/>
      <c r="J179" s="10"/>
      <c r="K179" s="10"/>
      <c r="L179" s="10"/>
      <c r="M179" s="8"/>
      <c r="N179" s="5" t="s">
        <v>515</v>
      </c>
      <c r="O179" s="5" t="s">
        <v>52</v>
      </c>
      <c r="P179" s="5" t="s">
        <v>52</v>
      </c>
      <c r="Q179" s="5" t="s">
        <v>264</v>
      </c>
      <c r="R179" s="5" t="s">
        <v>63</v>
      </c>
      <c r="S179" s="5" t="s">
        <v>62</v>
      </c>
      <c r="T179" s="5" t="s">
        <v>62</v>
      </c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5" t="s">
        <v>52</v>
      </c>
      <c r="AS179" s="5" t="s">
        <v>52</v>
      </c>
      <c r="AT179" s="1"/>
      <c r="AU179" s="5" t="s">
        <v>516</v>
      </c>
      <c r="AV179" s="1">
        <v>782</v>
      </c>
    </row>
    <row r="180" spans="1:48" ht="30" customHeight="1">
      <c r="A180" s="8" t="s">
        <v>513</v>
      </c>
      <c r="B180" s="8" t="s">
        <v>161</v>
      </c>
      <c r="C180" s="8" t="s">
        <v>162</v>
      </c>
      <c r="D180" s="9">
        <v>2</v>
      </c>
      <c r="E180" s="10"/>
      <c r="F180" s="10"/>
      <c r="G180" s="10"/>
      <c r="H180" s="10"/>
      <c r="I180" s="10"/>
      <c r="J180" s="10"/>
      <c r="K180" s="10"/>
      <c r="L180" s="10"/>
      <c r="M180" s="8"/>
      <c r="N180" s="5" t="s">
        <v>518</v>
      </c>
      <c r="O180" s="5" t="s">
        <v>52</v>
      </c>
      <c r="P180" s="5" t="s">
        <v>52</v>
      </c>
      <c r="Q180" s="5" t="s">
        <v>264</v>
      </c>
      <c r="R180" s="5" t="s">
        <v>63</v>
      </c>
      <c r="S180" s="5" t="s">
        <v>62</v>
      </c>
      <c r="T180" s="5" t="s">
        <v>62</v>
      </c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5" t="s">
        <v>52</v>
      </c>
      <c r="AS180" s="5" t="s">
        <v>52</v>
      </c>
      <c r="AT180" s="1"/>
      <c r="AU180" s="5" t="s">
        <v>519</v>
      </c>
      <c r="AV180" s="1">
        <v>783</v>
      </c>
    </row>
    <row r="181" spans="1:48" ht="30" customHeight="1">
      <c r="A181" s="8" t="s">
        <v>513</v>
      </c>
      <c r="B181" s="8" t="s">
        <v>486</v>
      </c>
      <c r="C181" s="8" t="s">
        <v>162</v>
      </c>
      <c r="D181" s="9">
        <v>4</v>
      </c>
      <c r="E181" s="10"/>
      <c r="F181" s="10"/>
      <c r="G181" s="10"/>
      <c r="H181" s="10"/>
      <c r="I181" s="10"/>
      <c r="J181" s="10"/>
      <c r="K181" s="10"/>
      <c r="L181" s="10"/>
      <c r="M181" s="8"/>
      <c r="N181" s="5" t="s">
        <v>521</v>
      </c>
      <c r="O181" s="5" t="s">
        <v>52</v>
      </c>
      <c r="P181" s="5" t="s">
        <v>52</v>
      </c>
      <c r="Q181" s="5" t="s">
        <v>264</v>
      </c>
      <c r="R181" s="5" t="s">
        <v>63</v>
      </c>
      <c r="S181" s="5" t="s">
        <v>62</v>
      </c>
      <c r="T181" s="5" t="s">
        <v>62</v>
      </c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5" t="s">
        <v>52</v>
      </c>
      <c r="AS181" s="5" t="s">
        <v>52</v>
      </c>
      <c r="AT181" s="1"/>
      <c r="AU181" s="5" t="s">
        <v>522</v>
      </c>
      <c r="AV181" s="1">
        <v>784</v>
      </c>
    </row>
    <row r="182" spans="1:48" ht="30" customHeight="1">
      <c r="A182" s="8" t="s">
        <v>523</v>
      </c>
      <c r="B182" s="8" t="s">
        <v>161</v>
      </c>
      <c r="C182" s="8" t="s">
        <v>162</v>
      </c>
      <c r="D182" s="9">
        <v>1</v>
      </c>
      <c r="E182" s="10"/>
      <c r="F182" s="10"/>
      <c r="G182" s="10"/>
      <c r="H182" s="10"/>
      <c r="I182" s="10"/>
      <c r="J182" s="10"/>
      <c r="K182" s="10"/>
      <c r="L182" s="10"/>
      <c r="M182" s="8"/>
      <c r="N182" s="5" t="s">
        <v>525</v>
      </c>
      <c r="O182" s="5" t="s">
        <v>52</v>
      </c>
      <c r="P182" s="5" t="s">
        <v>52</v>
      </c>
      <c r="Q182" s="5" t="s">
        <v>264</v>
      </c>
      <c r="R182" s="5" t="s">
        <v>63</v>
      </c>
      <c r="S182" s="5" t="s">
        <v>62</v>
      </c>
      <c r="T182" s="5" t="s">
        <v>62</v>
      </c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5" t="s">
        <v>52</v>
      </c>
      <c r="AS182" s="5" t="s">
        <v>52</v>
      </c>
      <c r="AT182" s="1"/>
      <c r="AU182" s="5" t="s">
        <v>526</v>
      </c>
      <c r="AV182" s="1">
        <v>785</v>
      </c>
    </row>
    <row r="183" spans="1:48" ht="30" customHeight="1">
      <c r="A183" s="8" t="s">
        <v>523</v>
      </c>
      <c r="B183" s="8" t="s">
        <v>166</v>
      </c>
      <c r="C183" s="8" t="s">
        <v>162</v>
      </c>
      <c r="D183" s="9">
        <v>1</v>
      </c>
      <c r="E183" s="10"/>
      <c r="F183" s="10"/>
      <c r="G183" s="10"/>
      <c r="H183" s="10"/>
      <c r="I183" s="10"/>
      <c r="J183" s="10"/>
      <c r="K183" s="10"/>
      <c r="L183" s="10"/>
      <c r="M183" s="8"/>
      <c r="N183" s="5" t="s">
        <v>528</v>
      </c>
      <c r="O183" s="5" t="s">
        <v>52</v>
      </c>
      <c r="P183" s="5" t="s">
        <v>52</v>
      </c>
      <c r="Q183" s="5" t="s">
        <v>264</v>
      </c>
      <c r="R183" s="5" t="s">
        <v>63</v>
      </c>
      <c r="S183" s="5" t="s">
        <v>62</v>
      </c>
      <c r="T183" s="5" t="s">
        <v>62</v>
      </c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5" t="s">
        <v>52</v>
      </c>
      <c r="AS183" s="5" t="s">
        <v>52</v>
      </c>
      <c r="AT183" s="1"/>
      <c r="AU183" s="5" t="s">
        <v>529</v>
      </c>
      <c r="AV183" s="1">
        <v>786</v>
      </c>
    </row>
    <row r="184" spans="1:48" ht="30" customHeight="1">
      <c r="A184" s="8" t="s">
        <v>530</v>
      </c>
      <c r="B184" s="8" t="s">
        <v>439</v>
      </c>
      <c r="C184" s="8" t="s">
        <v>162</v>
      </c>
      <c r="D184" s="9">
        <v>1</v>
      </c>
      <c r="E184" s="10"/>
      <c r="F184" s="10"/>
      <c r="G184" s="10"/>
      <c r="H184" s="10"/>
      <c r="I184" s="10"/>
      <c r="J184" s="10"/>
      <c r="K184" s="10"/>
      <c r="L184" s="10"/>
      <c r="M184" s="8"/>
      <c r="N184" s="5" t="s">
        <v>532</v>
      </c>
      <c r="O184" s="5" t="s">
        <v>52</v>
      </c>
      <c r="P184" s="5" t="s">
        <v>52</v>
      </c>
      <c r="Q184" s="5" t="s">
        <v>264</v>
      </c>
      <c r="R184" s="5" t="s">
        <v>63</v>
      </c>
      <c r="S184" s="5" t="s">
        <v>62</v>
      </c>
      <c r="T184" s="5" t="s">
        <v>62</v>
      </c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5" t="s">
        <v>52</v>
      </c>
      <c r="AS184" s="5" t="s">
        <v>52</v>
      </c>
      <c r="AT184" s="1"/>
      <c r="AU184" s="5" t="s">
        <v>533</v>
      </c>
      <c r="AV184" s="1">
        <v>787</v>
      </c>
    </row>
    <row r="185" spans="1:48" ht="30" customHeight="1">
      <c r="A185" s="8" t="s">
        <v>530</v>
      </c>
      <c r="B185" s="8" t="s">
        <v>534</v>
      </c>
      <c r="C185" s="8" t="s">
        <v>162</v>
      </c>
      <c r="D185" s="9">
        <v>1</v>
      </c>
      <c r="E185" s="10"/>
      <c r="F185" s="10"/>
      <c r="G185" s="10"/>
      <c r="H185" s="10"/>
      <c r="I185" s="10"/>
      <c r="J185" s="10"/>
      <c r="K185" s="10"/>
      <c r="L185" s="10"/>
      <c r="M185" s="8"/>
      <c r="N185" s="5" t="s">
        <v>536</v>
      </c>
      <c r="O185" s="5" t="s">
        <v>52</v>
      </c>
      <c r="P185" s="5" t="s">
        <v>52</v>
      </c>
      <c r="Q185" s="5" t="s">
        <v>264</v>
      </c>
      <c r="R185" s="5" t="s">
        <v>63</v>
      </c>
      <c r="S185" s="5" t="s">
        <v>62</v>
      </c>
      <c r="T185" s="5" t="s">
        <v>62</v>
      </c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5" t="s">
        <v>52</v>
      </c>
      <c r="AS185" s="5" t="s">
        <v>52</v>
      </c>
      <c r="AT185" s="1"/>
      <c r="AU185" s="5" t="s">
        <v>537</v>
      </c>
      <c r="AV185" s="1">
        <v>788</v>
      </c>
    </row>
    <row r="186" spans="1:48" ht="30" customHeight="1">
      <c r="A186" s="8" t="s">
        <v>530</v>
      </c>
      <c r="B186" s="8" t="s">
        <v>166</v>
      </c>
      <c r="C186" s="8" t="s">
        <v>162</v>
      </c>
      <c r="D186" s="9">
        <v>1</v>
      </c>
      <c r="E186" s="10"/>
      <c r="F186" s="10"/>
      <c r="G186" s="10"/>
      <c r="H186" s="10"/>
      <c r="I186" s="10"/>
      <c r="J186" s="10"/>
      <c r="K186" s="10"/>
      <c r="L186" s="10"/>
      <c r="M186" s="8"/>
      <c r="N186" s="5" t="s">
        <v>539</v>
      </c>
      <c r="O186" s="5" t="s">
        <v>52</v>
      </c>
      <c r="P186" s="5" t="s">
        <v>52</v>
      </c>
      <c r="Q186" s="5" t="s">
        <v>264</v>
      </c>
      <c r="R186" s="5" t="s">
        <v>63</v>
      </c>
      <c r="S186" s="5" t="s">
        <v>62</v>
      </c>
      <c r="T186" s="5" t="s">
        <v>62</v>
      </c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5" t="s">
        <v>52</v>
      </c>
      <c r="AS186" s="5" t="s">
        <v>52</v>
      </c>
      <c r="AT186" s="1"/>
      <c r="AU186" s="5" t="s">
        <v>540</v>
      </c>
      <c r="AV186" s="1">
        <v>789</v>
      </c>
    </row>
    <row r="187" spans="1:48" ht="30" customHeight="1">
      <c r="A187" s="8" t="s">
        <v>541</v>
      </c>
      <c r="B187" s="8" t="s">
        <v>542</v>
      </c>
      <c r="C187" s="8" t="s">
        <v>162</v>
      </c>
      <c r="D187" s="9">
        <v>24</v>
      </c>
      <c r="E187" s="10"/>
      <c r="F187" s="10"/>
      <c r="G187" s="10"/>
      <c r="H187" s="10"/>
      <c r="I187" s="10"/>
      <c r="J187" s="10"/>
      <c r="K187" s="10"/>
      <c r="L187" s="10"/>
      <c r="M187" s="8"/>
      <c r="N187" s="5" t="s">
        <v>544</v>
      </c>
      <c r="O187" s="5" t="s">
        <v>52</v>
      </c>
      <c r="P187" s="5" t="s">
        <v>52</v>
      </c>
      <c r="Q187" s="5" t="s">
        <v>264</v>
      </c>
      <c r="R187" s="5" t="s">
        <v>63</v>
      </c>
      <c r="S187" s="5" t="s">
        <v>62</v>
      </c>
      <c r="T187" s="5" t="s">
        <v>62</v>
      </c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5" t="s">
        <v>52</v>
      </c>
      <c r="AS187" s="5" t="s">
        <v>52</v>
      </c>
      <c r="AT187" s="1"/>
      <c r="AU187" s="5" t="s">
        <v>545</v>
      </c>
      <c r="AV187" s="1">
        <v>790</v>
      </c>
    </row>
    <row r="188" spans="1:48" ht="30" customHeight="1">
      <c r="A188" s="8" t="s">
        <v>541</v>
      </c>
      <c r="B188" s="8" t="s">
        <v>546</v>
      </c>
      <c r="C188" s="8" t="s">
        <v>162</v>
      </c>
      <c r="D188" s="9">
        <v>2</v>
      </c>
      <c r="E188" s="10"/>
      <c r="F188" s="10"/>
      <c r="G188" s="10"/>
      <c r="H188" s="10"/>
      <c r="I188" s="10"/>
      <c r="J188" s="10"/>
      <c r="K188" s="10"/>
      <c r="L188" s="10"/>
      <c r="M188" s="8"/>
      <c r="N188" s="5" t="s">
        <v>548</v>
      </c>
      <c r="O188" s="5" t="s">
        <v>52</v>
      </c>
      <c r="P188" s="5" t="s">
        <v>52</v>
      </c>
      <c r="Q188" s="5" t="s">
        <v>264</v>
      </c>
      <c r="R188" s="5" t="s">
        <v>63</v>
      </c>
      <c r="S188" s="5" t="s">
        <v>62</v>
      </c>
      <c r="T188" s="5" t="s">
        <v>62</v>
      </c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5" t="s">
        <v>52</v>
      </c>
      <c r="AS188" s="5" t="s">
        <v>52</v>
      </c>
      <c r="AT188" s="1"/>
      <c r="AU188" s="5" t="s">
        <v>549</v>
      </c>
      <c r="AV188" s="1">
        <v>791</v>
      </c>
    </row>
    <row r="189" spans="1:48" ht="30" customHeight="1">
      <c r="A189" s="8" t="s">
        <v>541</v>
      </c>
      <c r="B189" s="8" t="s">
        <v>550</v>
      </c>
      <c r="C189" s="8" t="s">
        <v>162</v>
      </c>
      <c r="D189" s="9">
        <v>4</v>
      </c>
      <c r="E189" s="10"/>
      <c r="F189" s="10"/>
      <c r="G189" s="10"/>
      <c r="H189" s="10"/>
      <c r="I189" s="10"/>
      <c r="J189" s="10"/>
      <c r="K189" s="10"/>
      <c r="L189" s="10"/>
      <c r="M189" s="8"/>
      <c r="N189" s="5" t="s">
        <v>552</v>
      </c>
      <c r="O189" s="5" t="s">
        <v>52</v>
      </c>
      <c r="P189" s="5" t="s">
        <v>52</v>
      </c>
      <c r="Q189" s="5" t="s">
        <v>264</v>
      </c>
      <c r="R189" s="5" t="s">
        <v>63</v>
      </c>
      <c r="S189" s="5" t="s">
        <v>62</v>
      </c>
      <c r="T189" s="5" t="s">
        <v>62</v>
      </c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5" t="s">
        <v>52</v>
      </c>
      <c r="AS189" s="5" t="s">
        <v>52</v>
      </c>
      <c r="AT189" s="1"/>
      <c r="AU189" s="5" t="s">
        <v>553</v>
      </c>
      <c r="AV189" s="1">
        <v>792</v>
      </c>
    </row>
    <row r="190" spans="1:48" ht="30" customHeight="1">
      <c r="A190" s="8" t="s">
        <v>541</v>
      </c>
      <c r="B190" s="8" t="s">
        <v>554</v>
      </c>
      <c r="C190" s="8" t="s">
        <v>162</v>
      </c>
      <c r="D190" s="9">
        <v>1</v>
      </c>
      <c r="E190" s="10"/>
      <c r="F190" s="10"/>
      <c r="G190" s="10"/>
      <c r="H190" s="10"/>
      <c r="I190" s="10"/>
      <c r="J190" s="10"/>
      <c r="K190" s="10"/>
      <c r="L190" s="10"/>
      <c r="M190" s="8"/>
      <c r="N190" s="5" t="s">
        <v>556</v>
      </c>
      <c r="O190" s="5" t="s">
        <v>52</v>
      </c>
      <c r="P190" s="5" t="s">
        <v>52</v>
      </c>
      <c r="Q190" s="5" t="s">
        <v>264</v>
      </c>
      <c r="R190" s="5" t="s">
        <v>63</v>
      </c>
      <c r="S190" s="5" t="s">
        <v>62</v>
      </c>
      <c r="T190" s="5" t="s">
        <v>62</v>
      </c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5" t="s">
        <v>52</v>
      </c>
      <c r="AS190" s="5" t="s">
        <v>52</v>
      </c>
      <c r="AT190" s="1"/>
      <c r="AU190" s="5" t="s">
        <v>557</v>
      </c>
      <c r="AV190" s="1">
        <v>793</v>
      </c>
    </row>
    <row r="191" spans="1:48" ht="30" customHeight="1">
      <c r="A191" s="8" t="s">
        <v>541</v>
      </c>
      <c r="B191" s="8" t="s">
        <v>558</v>
      </c>
      <c r="C191" s="8" t="s">
        <v>162</v>
      </c>
      <c r="D191" s="9">
        <v>1</v>
      </c>
      <c r="E191" s="10"/>
      <c r="F191" s="10"/>
      <c r="G191" s="10"/>
      <c r="H191" s="10"/>
      <c r="I191" s="10"/>
      <c r="J191" s="10"/>
      <c r="K191" s="10"/>
      <c r="L191" s="10"/>
      <c r="M191" s="8"/>
      <c r="N191" s="5" t="s">
        <v>560</v>
      </c>
      <c r="O191" s="5" t="s">
        <v>52</v>
      </c>
      <c r="P191" s="5" t="s">
        <v>52</v>
      </c>
      <c r="Q191" s="5" t="s">
        <v>264</v>
      </c>
      <c r="R191" s="5" t="s">
        <v>63</v>
      </c>
      <c r="S191" s="5" t="s">
        <v>62</v>
      </c>
      <c r="T191" s="5" t="s">
        <v>62</v>
      </c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5" t="s">
        <v>52</v>
      </c>
      <c r="AS191" s="5" t="s">
        <v>52</v>
      </c>
      <c r="AT191" s="1"/>
      <c r="AU191" s="5" t="s">
        <v>561</v>
      </c>
      <c r="AV191" s="1">
        <v>794</v>
      </c>
    </row>
    <row r="192" spans="1:48" ht="30" customHeight="1">
      <c r="A192" s="8" t="s">
        <v>541</v>
      </c>
      <c r="B192" s="8" t="s">
        <v>562</v>
      </c>
      <c r="C192" s="8" t="s">
        <v>162</v>
      </c>
      <c r="D192" s="9">
        <v>1</v>
      </c>
      <c r="E192" s="10"/>
      <c r="F192" s="10"/>
      <c r="G192" s="10"/>
      <c r="H192" s="10"/>
      <c r="I192" s="10"/>
      <c r="J192" s="10"/>
      <c r="K192" s="10"/>
      <c r="L192" s="10"/>
      <c r="M192" s="8"/>
      <c r="N192" s="5" t="s">
        <v>564</v>
      </c>
      <c r="O192" s="5" t="s">
        <v>52</v>
      </c>
      <c r="P192" s="5" t="s">
        <v>52</v>
      </c>
      <c r="Q192" s="5" t="s">
        <v>264</v>
      </c>
      <c r="R192" s="5" t="s">
        <v>63</v>
      </c>
      <c r="S192" s="5" t="s">
        <v>62</v>
      </c>
      <c r="T192" s="5" t="s">
        <v>62</v>
      </c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5" t="s">
        <v>52</v>
      </c>
      <c r="AS192" s="5" t="s">
        <v>52</v>
      </c>
      <c r="AT192" s="1"/>
      <c r="AU192" s="5" t="s">
        <v>565</v>
      </c>
      <c r="AV192" s="1">
        <v>795</v>
      </c>
    </row>
    <row r="193" spans="1:48" ht="30" customHeight="1">
      <c r="A193" s="8" t="s">
        <v>566</v>
      </c>
      <c r="B193" s="8" t="s">
        <v>550</v>
      </c>
      <c r="C193" s="8" t="s">
        <v>162</v>
      </c>
      <c r="D193" s="9">
        <v>2</v>
      </c>
      <c r="E193" s="10"/>
      <c r="F193" s="10"/>
      <c r="G193" s="10"/>
      <c r="H193" s="10"/>
      <c r="I193" s="10"/>
      <c r="J193" s="10"/>
      <c r="K193" s="10"/>
      <c r="L193" s="10"/>
      <c r="M193" s="8"/>
      <c r="N193" s="5" t="s">
        <v>568</v>
      </c>
      <c r="O193" s="5" t="s">
        <v>52</v>
      </c>
      <c r="P193" s="5" t="s">
        <v>52</v>
      </c>
      <c r="Q193" s="5" t="s">
        <v>264</v>
      </c>
      <c r="R193" s="5" t="s">
        <v>63</v>
      </c>
      <c r="S193" s="5" t="s">
        <v>62</v>
      </c>
      <c r="T193" s="5" t="s">
        <v>62</v>
      </c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5" t="s">
        <v>52</v>
      </c>
      <c r="AS193" s="5" t="s">
        <v>52</v>
      </c>
      <c r="AT193" s="1"/>
      <c r="AU193" s="5" t="s">
        <v>569</v>
      </c>
      <c r="AV193" s="1">
        <v>796</v>
      </c>
    </row>
    <row r="194" spans="1:48" ht="30" customHeight="1">
      <c r="A194" s="8" t="s">
        <v>566</v>
      </c>
      <c r="B194" s="8" t="s">
        <v>554</v>
      </c>
      <c r="C194" s="8" t="s">
        <v>162</v>
      </c>
      <c r="D194" s="9">
        <v>5</v>
      </c>
      <c r="E194" s="10"/>
      <c r="F194" s="10"/>
      <c r="G194" s="10"/>
      <c r="H194" s="10"/>
      <c r="I194" s="10"/>
      <c r="J194" s="10"/>
      <c r="K194" s="10"/>
      <c r="L194" s="10"/>
      <c r="M194" s="8"/>
      <c r="N194" s="5" t="s">
        <v>571</v>
      </c>
      <c r="O194" s="5" t="s">
        <v>52</v>
      </c>
      <c r="P194" s="5" t="s">
        <v>52</v>
      </c>
      <c r="Q194" s="5" t="s">
        <v>264</v>
      </c>
      <c r="R194" s="5" t="s">
        <v>63</v>
      </c>
      <c r="S194" s="5" t="s">
        <v>62</v>
      </c>
      <c r="T194" s="5" t="s">
        <v>62</v>
      </c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5" t="s">
        <v>52</v>
      </c>
      <c r="AS194" s="5" t="s">
        <v>52</v>
      </c>
      <c r="AT194" s="1"/>
      <c r="AU194" s="5" t="s">
        <v>572</v>
      </c>
      <c r="AV194" s="1">
        <v>797</v>
      </c>
    </row>
    <row r="195" spans="1:48" ht="30" customHeight="1">
      <c r="A195" s="8" t="s">
        <v>566</v>
      </c>
      <c r="B195" s="8" t="s">
        <v>562</v>
      </c>
      <c r="C195" s="8" t="s">
        <v>162</v>
      </c>
      <c r="D195" s="9">
        <v>2</v>
      </c>
      <c r="E195" s="10"/>
      <c r="F195" s="10"/>
      <c r="G195" s="10"/>
      <c r="H195" s="10"/>
      <c r="I195" s="10"/>
      <c r="J195" s="10"/>
      <c r="K195" s="10"/>
      <c r="L195" s="10"/>
      <c r="M195" s="8"/>
      <c r="N195" s="5" t="s">
        <v>574</v>
      </c>
      <c r="O195" s="5" t="s">
        <v>52</v>
      </c>
      <c r="P195" s="5" t="s">
        <v>52</v>
      </c>
      <c r="Q195" s="5" t="s">
        <v>264</v>
      </c>
      <c r="R195" s="5" t="s">
        <v>63</v>
      </c>
      <c r="S195" s="5" t="s">
        <v>62</v>
      </c>
      <c r="T195" s="5" t="s">
        <v>62</v>
      </c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5" t="s">
        <v>52</v>
      </c>
      <c r="AS195" s="5" t="s">
        <v>52</v>
      </c>
      <c r="AT195" s="1"/>
      <c r="AU195" s="5" t="s">
        <v>575</v>
      </c>
      <c r="AV195" s="1">
        <v>798</v>
      </c>
    </row>
    <row r="196" spans="1:48" ht="30" customHeight="1">
      <c r="A196" s="8" t="s">
        <v>576</v>
      </c>
      <c r="B196" s="8" t="s">
        <v>439</v>
      </c>
      <c r="C196" s="8" t="s">
        <v>162</v>
      </c>
      <c r="D196" s="9">
        <v>1</v>
      </c>
      <c r="E196" s="10"/>
      <c r="F196" s="10"/>
      <c r="G196" s="10"/>
      <c r="H196" s="10"/>
      <c r="I196" s="10"/>
      <c r="J196" s="10"/>
      <c r="K196" s="10"/>
      <c r="L196" s="10"/>
      <c r="M196" s="8"/>
      <c r="N196" s="5" t="s">
        <v>578</v>
      </c>
      <c r="O196" s="5" t="s">
        <v>52</v>
      </c>
      <c r="P196" s="5" t="s">
        <v>52</v>
      </c>
      <c r="Q196" s="5" t="s">
        <v>264</v>
      </c>
      <c r="R196" s="5" t="s">
        <v>63</v>
      </c>
      <c r="S196" s="5" t="s">
        <v>62</v>
      </c>
      <c r="T196" s="5" t="s">
        <v>62</v>
      </c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5" t="s">
        <v>52</v>
      </c>
      <c r="AS196" s="5" t="s">
        <v>52</v>
      </c>
      <c r="AT196" s="1"/>
      <c r="AU196" s="5" t="s">
        <v>579</v>
      </c>
      <c r="AV196" s="1">
        <v>799</v>
      </c>
    </row>
    <row r="197" spans="1:48" ht="30" customHeight="1">
      <c r="A197" s="8" t="s">
        <v>576</v>
      </c>
      <c r="B197" s="8" t="s">
        <v>534</v>
      </c>
      <c r="C197" s="8" t="s">
        <v>162</v>
      </c>
      <c r="D197" s="9">
        <v>1</v>
      </c>
      <c r="E197" s="10"/>
      <c r="F197" s="10"/>
      <c r="G197" s="10"/>
      <c r="H197" s="10"/>
      <c r="I197" s="10"/>
      <c r="J197" s="10"/>
      <c r="K197" s="10"/>
      <c r="L197" s="10"/>
      <c r="M197" s="8"/>
      <c r="N197" s="5" t="s">
        <v>581</v>
      </c>
      <c r="O197" s="5" t="s">
        <v>52</v>
      </c>
      <c r="P197" s="5" t="s">
        <v>52</v>
      </c>
      <c r="Q197" s="5" t="s">
        <v>264</v>
      </c>
      <c r="R197" s="5" t="s">
        <v>63</v>
      </c>
      <c r="S197" s="5" t="s">
        <v>62</v>
      </c>
      <c r="T197" s="5" t="s">
        <v>62</v>
      </c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5" t="s">
        <v>52</v>
      </c>
      <c r="AS197" s="5" t="s">
        <v>52</v>
      </c>
      <c r="AT197" s="1"/>
      <c r="AU197" s="5" t="s">
        <v>582</v>
      </c>
      <c r="AV197" s="1">
        <v>800</v>
      </c>
    </row>
    <row r="198" spans="1:48" ht="30" customHeight="1">
      <c r="A198" s="8" t="s">
        <v>576</v>
      </c>
      <c r="B198" s="8" t="s">
        <v>166</v>
      </c>
      <c r="C198" s="8" t="s">
        <v>162</v>
      </c>
      <c r="D198" s="9">
        <v>1</v>
      </c>
      <c r="E198" s="10"/>
      <c r="F198" s="10"/>
      <c r="G198" s="10"/>
      <c r="H198" s="10"/>
      <c r="I198" s="10"/>
      <c r="J198" s="10"/>
      <c r="K198" s="10"/>
      <c r="L198" s="10"/>
      <c r="M198" s="8"/>
      <c r="N198" s="5" t="s">
        <v>584</v>
      </c>
      <c r="O198" s="5" t="s">
        <v>52</v>
      </c>
      <c r="P198" s="5" t="s">
        <v>52</v>
      </c>
      <c r="Q198" s="5" t="s">
        <v>264</v>
      </c>
      <c r="R198" s="5" t="s">
        <v>63</v>
      </c>
      <c r="S198" s="5" t="s">
        <v>62</v>
      </c>
      <c r="T198" s="5" t="s">
        <v>62</v>
      </c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5" t="s">
        <v>52</v>
      </c>
      <c r="AS198" s="5" t="s">
        <v>52</v>
      </c>
      <c r="AT198" s="1"/>
      <c r="AU198" s="5" t="s">
        <v>585</v>
      </c>
      <c r="AV198" s="1">
        <v>801</v>
      </c>
    </row>
    <row r="199" spans="1:48" ht="30" customHeight="1">
      <c r="A199" s="8" t="s">
        <v>586</v>
      </c>
      <c r="B199" s="8" t="s">
        <v>486</v>
      </c>
      <c r="C199" s="8" t="s">
        <v>162</v>
      </c>
      <c r="D199" s="9">
        <v>2</v>
      </c>
      <c r="E199" s="10"/>
      <c r="F199" s="10"/>
      <c r="G199" s="10"/>
      <c r="H199" s="10"/>
      <c r="I199" s="10"/>
      <c r="J199" s="10"/>
      <c r="K199" s="10"/>
      <c r="L199" s="10"/>
      <c r="M199" s="8"/>
      <c r="N199" s="5" t="s">
        <v>588</v>
      </c>
      <c r="O199" s="5" t="s">
        <v>52</v>
      </c>
      <c r="P199" s="5" t="s">
        <v>52</v>
      </c>
      <c r="Q199" s="5" t="s">
        <v>264</v>
      </c>
      <c r="R199" s="5" t="s">
        <v>63</v>
      </c>
      <c r="S199" s="5" t="s">
        <v>62</v>
      </c>
      <c r="T199" s="5" t="s">
        <v>62</v>
      </c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5" t="s">
        <v>52</v>
      </c>
      <c r="AS199" s="5" t="s">
        <v>52</v>
      </c>
      <c r="AT199" s="1"/>
      <c r="AU199" s="5" t="s">
        <v>589</v>
      </c>
      <c r="AV199" s="1">
        <v>802</v>
      </c>
    </row>
    <row r="200" spans="1:48" ht="30" customHeight="1">
      <c r="A200" s="8" t="s">
        <v>586</v>
      </c>
      <c r="B200" s="8" t="s">
        <v>439</v>
      </c>
      <c r="C200" s="8" t="s">
        <v>162</v>
      </c>
      <c r="D200" s="9">
        <v>5</v>
      </c>
      <c r="E200" s="10"/>
      <c r="F200" s="10"/>
      <c r="G200" s="10"/>
      <c r="H200" s="10"/>
      <c r="I200" s="10"/>
      <c r="J200" s="10"/>
      <c r="K200" s="10"/>
      <c r="L200" s="10"/>
      <c r="M200" s="8"/>
      <c r="N200" s="5" t="s">
        <v>591</v>
      </c>
      <c r="O200" s="5" t="s">
        <v>52</v>
      </c>
      <c r="P200" s="5" t="s">
        <v>52</v>
      </c>
      <c r="Q200" s="5" t="s">
        <v>264</v>
      </c>
      <c r="R200" s="5" t="s">
        <v>63</v>
      </c>
      <c r="S200" s="5" t="s">
        <v>62</v>
      </c>
      <c r="T200" s="5" t="s">
        <v>62</v>
      </c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5" t="s">
        <v>52</v>
      </c>
      <c r="AS200" s="5" t="s">
        <v>52</v>
      </c>
      <c r="AT200" s="1"/>
      <c r="AU200" s="5" t="s">
        <v>592</v>
      </c>
      <c r="AV200" s="1">
        <v>803</v>
      </c>
    </row>
    <row r="201" spans="1:48" ht="30" customHeight="1">
      <c r="A201" s="8" t="s">
        <v>586</v>
      </c>
      <c r="B201" s="8" t="s">
        <v>166</v>
      </c>
      <c r="C201" s="8" t="s">
        <v>162</v>
      </c>
      <c r="D201" s="9">
        <v>1</v>
      </c>
      <c r="E201" s="10"/>
      <c r="F201" s="10"/>
      <c r="G201" s="10"/>
      <c r="H201" s="10"/>
      <c r="I201" s="10"/>
      <c r="J201" s="10"/>
      <c r="K201" s="10"/>
      <c r="L201" s="10"/>
      <c r="M201" s="8"/>
      <c r="N201" s="5" t="s">
        <v>594</v>
      </c>
      <c r="O201" s="5" t="s">
        <v>52</v>
      </c>
      <c r="P201" s="5" t="s">
        <v>52</v>
      </c>
      <c r="Q201" s="5" t="s">
        <v>264</v>
      </c>
      <c r="R201" s="5" t="s">
        <v>63</v>
      </c>
      <c r="S201" s="5" t="s">
        <v>62</v>
      </c>
      <c r="T201" s="5" t="s">
        <v>62</v>
      </c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5" t="s">
        <v>52</v>
      </c>
      <c r="AS201" s="5" t="s">
        <v>52</v>
      </c>
      <c r="AT201" s="1"/>
      <c r="AU201" s="5" t="s">
        <v>595</v>
      </c>
      <c r="AV201" s="1">
        <v>804</v>
      </c>
    </row>
    <row r="202" spans="1:48" ht="30" customHeight="1">
      <c r="A202" s="8" t="s">
        <v>596</v>
      </c>
      <c r="B202" s="8" t="s">
        <v>597</v>
      </c>
      <c r="C202" s="8" t="s">
        <v>598</v>
      </c>
      <c r="D202" s="9">
        <v>42</v>
      </c>
      <c r="E202" s="10"/>
      <c r="F202" s="10"/>
      <c r="G202" s="10"/>
      <c r="H202" s="10"/>
      <c r="I202" s="10"/>
      <c r="J202" s="10"/>
      <c r="K202" s="10"/>
      <c r="L202" s="10"/>
      <c r="M202" s="8"/>
      <c r="N202" s="5" t="s">
        <v>599</v>
      </c>
      <c r="O202" s="5" t="s">
        <v>52</v>
      </c>
      <c r="P202" s="5" t="s">
        <v>52</v>
      </c>
      <c r="Q202" s="5" t="s">
        <v>264</v>
      </c>
      <c r="R202" s="5" t="s">
        <v>62</v>
      </c>
      <c r="S202" s="5" t="s">
        <v>62</v>
      </c>
      <c r="T202" s="5" t="s">
        <v>63</v>
      </c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5" t="s">
        <v>52</v>
      </c>
      <c r="AS202" s="5" t="s">
        <v>52</v>
      </c>
      <c r="AT202" s="1"/>
      <c r="AU202" s="5" t="s">
        <v>600</v>
      </c>
      <c r="AV202" s="1">
        <v>805</v>
      </c>
    </row>
    <row r="203" spans="1:48" ht="30" customHeight="1">
      <c r="A203" s="8" t="s">
        <v>601</v>
      </c>
      <c r="B203" s="8" t="s">
        <v>602</v>
      </c>
      <c r="C203" s="8" t="s">
        <v>603</v>
      </c>
      <c r="D203" s="9">
        <v>2</v>
      </c>
      <c r="E203" s="10"/>
      <c r="F203" s="10"/>
      <c r="G203" s="10"/>
      <c r="H203" s="10"/>
      <c r="I203" s="10"/>
      <c r="J203" s="10"/>
      <c r="K203" s="10"/>
      <c r="L203" s="10"/>
      <c r="M203" s="8"/>
      <c r="N203" s="5" t="s">
        <v>605</v>
      </c>
      <c r="O203" s="5" t="s">
        <v>52</v>
      </c>
      <c r="P203" s="5" t="s">
        <v>52</v>
      </c>
      <c r="Q203" s="5" t="s">
        <v>264</v>
      </c>
      <c r="R203" s="5" t="s">
        <v>63</v>
      </c>
      <c r="S203" s="5" t="s">
        <v>62</v>
      </c>
      <c r="T203" s="5" t="s">
        <v>62</v>
      </c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5" t="s">
        <v>52</v>
      </c>
      <c r="AS203" s="5" t="s">
        <v>52</v>
      </c>
      <c r="AT203" s="1"/>
      <c r="AU203" s="5" t="s">
        <v>606</v>
      </c>
      <c r="AV203" s="1">
        <v>806</v>
      </c>
    </row>
    <row r="204" spans="1:48" ht="30" customHeight="1">
      <c r="A204" s="8" t="s">
        <v>607</v>
      </c>
      <c r="B204" s="8" t="s">
        <v>608</v>
      </c>
      <c r="C204" s="8" t="s">
        <v>603</v>
      </c>
      <c r="D204" s="9">
        <v>2</v>
      </c>
      <c r="E204" s="10"/>
      <c r="F204" s="10"/>
      <c r="G204" s="10"/>
      <c r="H204" s="10"/>
      <c r="I204" s="10"/>
      <c r="J204" s="10"/>
      <c r="K204" s="10"/>
      <c r="L204" s="10"/>
      <c r="M204" s="8"/>
      <c r="N204" s="5" t="s">
        <v>610</v>
      </c>
      <c r="O204" s="5" t="s">
        <v>52</v>
      </c>
      <c r="P204" s="5" t="s">
        <v>52</v>
      </c>
      <c r="Q204" s="5" t="s">
        <v>264</v>
      </c>
      <c r="R204" s="5" t="s">
        <v>63</v>
      </c>
      <c r="S204" s="5" t="s">
        <v>62</v>
      </c>
      <c r="T204" s="5" t="s">
        <v>62</v>
      </c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5" t="s">
        <v>52</v>
      </c>
      <c r="AS204" s="5" t="s">
        <v>52</v>
      </c>
      <c r="AT204" s="1"/>
      <c r="AU204" s="5" t="s">
        <v>611</v>
      </c>
      <c r="AV204" s="1">
        <v>807</v>
      </c>
    </row>
    <row r="205" spans="1:48" ht="30" customHeight="1">
      <c r="A205" s="8" t="s">
        <v>612</v>
      </c>
      <c r="B205" s="8" t="s">
        <v>613</v>
      </c>
      <c r="C205" s="8" t="s">
        <v>614</v>
      </c>
      <c r="D205" s="9">
        <v>0.04</v>
      </c>
      <c r="E205" s="10"/>
      <c r="F205" s="10"/>
      <c r="G205" s="10"/>
      <c r="H205" s="10"/>
      <c r="I205" s="10"/>
      <c r="J205" s="10"/>
      <c r="K205" s="10"/>
      <c r="L205" s="10"/>
      <c r="M205" s="8"/>
      <c r="N205" s="5" t="s">
        <v>616</v>
      </c>
      <c r="O205" s="5" t="s">
        <v>52</v>
      </c>
      <c r="P205" s="5" t="s">
        <v>52</v>
      </c>
      <c r="Q205" s="5" t="s">
        <v>264</v>
      </c>
      <c r="R205" s="5" t="s">
        <v>63</v>
      </c>
      <c r="S205" s="5" t="s">
        <v>62</v>
      </c>
      <c r="T205" s="5" t="s">
        <v>62</v>
      </c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5" t="s">
        <v>52</v>
      </c>
      <c r="AS205" s="5" t="s">
        <v>52</v>
      </c>
      <c r="AT205" s="1"/>
      <c r="AU205" s="5" t="s">
        <v>617</v>
      </c>
      <c r="AV205" s="1">
        <v>808</v>
      </c>
    </row>
    <row r="206" spans="1:48" ht="30" customHeight="1">
      <c r="A206" s="8" t="s">
        <v>77</v>
      </c>
      <c r="B206" s="8" t="s">
        <v>78</v>
      </c>
      <c r="C206" s="8" t="s">
        <v>79</v>
      </c>
      <c r="D206" s="9">
        <v>6</v>
      </c>
      <c r="E206" s="10"/>
      <c r="F206" s="10"/>
      <c r="G206" s="10"/>
      <c r="H206" s="10"/>
      <c r="I206" s="10"/>
      <c r="J206" s="10"/>
      <c r="K206" s="10"/>
      <c r="L206" s="10"/>
      <c r="M206" s="8"/>
      <c r="N206" s="5" t="s">
        <v>80</v>
      </c>
      <c r="O206" s="5" t="s">
        <v>52</v>
      </c>
      <c r="P206" s="5" t="s">
        <v>52</v>
      </c>
      <c r="Q206" s="5" t="s">
        <v>264</v>
      </c>
      <c r="R206" s="5" t="s">
        <v>62</v>
      </c>
      <c r="S206" s="5" t="s">
        <v>62</v>
      </c>
      <c r="T206" s="5" t="s">
        <v>63</v>
      </c>
      <c r="U206" s="1"/>
      <c r="V206" s="1"/>
      <c r="W206" s="1"/>
      <c r="X206" s="1"/>
      <c r="Y206" s="1">
        <v>2</v>
      </c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5" t="s">
        <v>52</v>
      </c>
      <c r="AS206" s="5" t="s">
        <v>52</v>
      </c>
      <c r="AT206" s="1"/>
      <c r="AU206" s="5" t="s">
        <v>618</v>
      </c>
      <c r="AV206" s="1">
        <v>809</v>
      </c>
    </row>
    <row r="207" spans="1:48" ht="30" customHeight="1">
      <c r="A207" s="8" t="s">
        <v>210</v>
      </c>
      <c r="B207" s="8" t="s">
        <v>78</v>
      </c>
      <c r="C207" s="8" t="s">
        <v>79</v>
      </c>
      <c r="D207" s="9">
        <v>13</v>
      </c>
      <c r="E207" s="10"/>
      <c r="F207" s="10"/>
      <c r="G207" s="10"/>
      <c r="H207" s="10"/>
      <c r="I207" s="10"/>
      <c r="J207" s="10"/>
      <c r="K207" s="10"/>
      <c r="L207" s="10"/>
      <c r="M207" s="8"/>
      <c r="N207" s="5" t="s">
        <v>211</v>
      </c>
      <c r="O207" s="5" t="s">
        <v>52</v>
      </c>
      <c r="P207" s="5" t="s">
        <v>52</v>
      </c>
      <c r="Q207" s="5" t="s">
        <v>264</v>
      </c>
      <c r="R207" s="5" t="s">
        <v>62</v>
      </c>
      <c r="S207" s="5" t="s">
        <v>62</v>
      </c>
      <c r="T207" s="5" t="s">
        <v>63</v>
      </c>
      <c r="U207" s="1"/>
      <c r="V207" s="1"/>
      <c r="W207" s="1"/>
      <c r="X207" s="1"/>
      <c r="Y207" s="1">
        <v>2</v>
      </c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5" t="s">
        <v>52</v>
      </c>
      <c r="AS207" s="5" t="s">
        <v>52</v>
      </c>
      <c r="AT207" s="1"/>
      <c r="AU207" s="5" t="s">
        <v>619</v>
      </c>
      <c r="AV207" s="1">
        <v>810</v>
      </c>
    </row>
    <row r="208" spans="1:48" ht="30" customHeight="1">
      <c r="A208" s="8" t="s">
        <v>88</v>
      </c>
      <c r="B208" s="8" t="s">
        <v>89</v>
      </c>
      <c r="C208" s="8" t="s">
        <v>90</v>
      </c>
      <c r="D208" s="9">
        <v>1</v>
      </c>
      <c r="E208" s="10"/>
      <c r="F208" s="10"/>
      <c r="G208" s="10"/>
      <c r="H208" s="10"/>
      <c r="I208" s="10"/>
      <c r="J208" s="10"/>
      <c r="K208" s="10"/>
      <c r="L208" s="10"/>
      <c r="M208" s="8"/>
      <c r="N208" s="5" t="s">
        <v>213</v>
      </c>
      <c r="O208" s="5" t="s">
        <v>52</v>
      </c>
      <c r="P208" s="5" t="s">
        <v>52</v>
      </c>
      <c r="Q208" s="5" t="s">
        <v>264</v>
      </c>
      <c r="R208" s="5" t="s">
        <v>62</v>
      </c>
      <c r="S208" s="5" t="s">
        <v>62</v>
      </c>
      <c r="T208" s="5" t="s">
        <v>62</v>
      </c>
      <c r="U208" s="1">
        <v>1</v>
      </c>
      <c r="V208" s="1">
        <v>0</v>
      </c>
      <c r="W208" s="1">
        <v>0.02</v>
      </c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5" t="s">
        <v>52</v>
      </c>
      <c r="AS208" s="5" t="s">
        <v>52</v>
      </c>
      <c r="AT208" s="1"/>
      <c r="AU208" s="5" t="s">
        <v>620</v>
      </c>
      <c r="AV208" s="1">
        <v>832</v>
      </c>
    </row>
    <row r="209" spans="1:48" ht="30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</row>
    <row r="210" spans="1:48" ht="30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</row>
    <row r="211" spans="1:48" ht="30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</row>
    <row r="212" spans="1:48" ht="30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</row>
    <row r="213" spans="1:48" ht="30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</row>
    <row r="214" spans="1:48" ht="30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</row>
    <row r="215" spans="1:48" ht="30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</row>
    <row r="216" spans="1:48" ht="30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</row>
    <row r="217" spans="1:48" ht="30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</row>
    <row r="218" spans="1:48" ht="30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</row>
    <row r="219" spans="1:48" ht="30" customHeight="1">
      <c r="A219" s="9" t="s">
        <v>93</v>
      </c>
      <c r="B219" s="9"/>
      <c r="C219" s="9"/>
      <c r="D219" s="9"/>
      <c r="E219" s="9"/>
      <c r="F219" s="10">
        <f>SUM(F101:F218)</f>
        <v>0</v>
      </c>
      <c r="G219" s="9"/>
      <c r="H219" s="10">
        <f>SUM(H101:H218)</f>
        <v>0</v>
      </c>
      <c r="I219" s="9"/>
      <c r="J219" s="10">
        <f>SUM(J101:J218)</f>
        <v>0</v>
      </c>
      <c r="K219" s="9"/>
      <c r="L219" s="10">
        <f>SUM(L101:L218)</f>
        <v>0</v>
      </c>
      <c r="M219" s="9"/>
      <c r="N219" t="s">
        <v>94</v>
      </c>
    </row>
    <row r="220" spans="1:48" ht="30" customHeight="1">
      <c r="A220" s="8" t="s">
        <v>621</v>
      </c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1"/>
      <c r="O220" s="1"/>
      <c r="P220" s="1"/>
      <c r="Q220" s="5" t="s">
        <v>622</v>
      </c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</row>
    <row r="221" spans="1:48" ht="30" customHeight="1">
      <c r="A221" s="8" t="s">
        <v>623</v>
      </c>
      <c r="B221" s="8" t="s">
        <v>624</v>
      </c>
      <c r="C221" s="8" t="s">
        <v>99</v>
      </c>
      <c r="D221" s="9">
        <v>3</v>
      </c>
      <c r="E221" s="10"/>
      <c r="F221" s="10"/>
      <c r="G221" s="10"/>
      <c r="H221" s="10"/>
      <c r="I221" s="10"/>
      <c r="J221" s="10"/>
      <c r="K221" s="10"/>
      <c r="L221" s="10"/>
      <c r="M221" s="8"/>
      <c r="N221" s="5" t="s">
        <v>625</v>
      </c>
      <c r="O221" s="5" t="s">
        <v>52</v>
      </c>
      <c r="P221" s="5" t="s">
        <v>52</v>
      </c>
      <c r="Q221" s="5" t="s">
        <v>622</v>
      </c>
      <c r="R221" s="5" t="s">
        <v>62</v>
      </c>
      <c r="S221" s="5" t="s">
        <v>62</v>
      </c>
      <c r="T221" s="5" t="s">
        <v>63</v>
      </c>
      <c r="U221" s="1"/>
      <c r="V221" s="1"/>
      <c r="W221" s="1"/>
      <c r="X221" s="1">
        <v>1</v>
      </c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5" t="s">
        <v>52</v>
      </c>
      <c r="AS221" s="5" t="s">
        <v>52</v>
      </c>
      <c r="AT221" s="1"/>
      <c r="AU221" s="5" t="s">
        <v>626</v>
      </c>
      <c r="AV221" s="1">
        <v>154</v>
      </c>
    </row>
    <row r="222" spans="1:48" ht="30" customHeight="1">
      <c r="A222" s="8" t="s">
        <v>623</v>
      </c>
      <c r="B222" s="8" t="s">
        <v>627</v>
      </c>
      <c r="C222" s="8" t="s">
        <v>99</v>
      </c>
      <c r="D222" s="9">
        <v>3</v>
      </c>
      <c r="E222" s="10"/>
      <c r="F222" s="10"/>
      <c r="G222" s="10"/>
      <c r="H222" s="10"/>
      <c r="I222" s="10"/>
      <c r="J222" s="10"/>
      <c r="K222" s="10"/>
      <c r="L222" s="10"/>
      <c r="M222" s="8"/>
      <c r="N222" s="5" t="s">
        <v>628</v>
      </c>
      <c r="O222" s="5" t="s">
        <v>52</v>
      </c>
      <c r="P222" s="5" t="s">
        <v>52</v>
      </c>
      <c r="Q222" s="5" t="s">
        <v>622</v>
      </c>
      <c r="R222" s="5" t="s">
        <v>62</v>
      </c>
      <c r="S222" s="5" t="s">
        <v>62</v>
      </c>
      <c r="T222" s="5" t="s">
        <v>63</v>
      </c>
      <c r="U222" s="1"/>
      <c r="V222" s="1"/>
      <c r="W222" s="1"/>
      <c r="X222" s="1">
        <v>1</v>
      </c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5" t="s">
        <v>52</v>
      </c>
      <c r="AS222" s="5" t="s">
        <v>52</v>
      </c>
      <c r="AT222" s="1"/>
      <c r="AU222" s="5" t="s">
        <v>629</v>
      </c>
      <c r="AV222" s="1">
        <v>155</v>
      </c>
    </row>
    <row r="223" spans="1:48" ht="30" customHeight="1">
      <c r="A223" s="8" t="s">
        <v>623</v>
      </c>
      <c r="B223" s="8" t="s">
        <v>630</v>
      </c>
      <c r="C223" s="8" t="s">
        <v>99</v>
      </c>
      <c r="D223" s="9">
        <v>2</v>
      </c>
      <c r="E223" s="10"/>
      <c r="F223" s="10"/>
      <c r="G223" s="10"/>
      <c r="H223" s="10"/>
      <c r="I223" s="10"/>
      <c r="J223" s="10"/>
      <c r="K223" s="10"/>
      <c r="L223" s="10"/>
      <c r="M223" s="8"/>
      <c r="N223" s="5" t="s">
        <v>631</v>
      </c>
      <c r="O223" s="5" t="s">
        <v>52</v>
      </c>
      <c r="P223" s="5" t="s">
        <v>52</v>
      </c>
      <c r="Q223" s="5" t="s">
        <v>622</v>
      </c>
      <c r="R223" s="5" t="s">
        <v>62</v>
      </c>
      <c r="S223" s="5" t="s">
        <v>62</v>
      </c>
      <c r="T223" s="5" t="s">
        <v>63</v>
      </c>
      <c r="U223" s="1"/>
      <c r="V223" s="1"/>
      <c r="W223" s="1"/>
      <c r="X223" s="1">
        <v>1</v>
      </c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5" t="s">
        <v>52</v>
      </c>
      <c r="AS223" s="5" t="s">
        <v>52</v>
      </c>
      <c r="AT223" s="1"/>
      <c r="AU223" s="5" t="s">
        <v>632</v>
      </c>
      <c r="AV223" s="1">
        <v>156</v>
      </c>
    </row>
    <row r="224" spans="1:48" ht="30" customHeight="1">
      <c r="A224" s="8" t="s">
        <v>105</v>
      </c>
      <c r="B224" s="8" t="s">
        <v>633</v>
      </c>
      <c r="C224" s="8" t="s">
        <v>99</v>
      </c>
      <c r="D224" s="9">
        <v>2</v>
      </c>
      <c r="E224" s="10"/>
      <c r="F224" s="10"/>
      <c r="G224" s="10"/>
      <c r="H224" s="10"/>
      <c r="I224" s="10"/>
      <c r="J224" s="10"/>
      <c r="K224" s="10"/>
      <c r="L224" s="10"/>
      <c r="M224" s="8"/>
      <c r="N224" s="5" t="s">
        <v>634</v>
      </c>
      <c r="O224" s="5" t="s">
        <v>52</v>
      </c>
      <c r="P224" s="5" t="s">
        <v>52</v>
      </c>
      <c r="Q224" s="5" t="s">
        <v>622</v>
      </c>
      <c r="R224" s="5" t="s">
        <v>62</v>
      </c>
      <c r="S224" s="5" t="s">
        <v>62</v>
      </c>
      <c r="T224" s="5" t="s">
        <v>63</v>
      </c>
      <c r="U224" s="1"/>
      <c r="V224" s="1"/>
      <c r="W224" s="1"/>
      <c r="X224" s="1">
        <v>1</v>
      </c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5" t="s">
        <v>52</v>
      </c>
      <c r="AS224" s="5" t="s">
        <v>52</v>
      </c>
      <c r="AT224" s="1"/>
      <c r="AU224" s="5" t="s">
        <v>635</v>
      </c>
      <c r="AV224" s="1">
        <v>157</v>
      </c>
    </row>
    <row r="225" spans="1:48" ht="30" customHeight="1">
      <c r="A225" s="8" t="s">
        <v>105</v>
      </c>
      <c r="B225" s="8" t="s">
        <v>636</v>
      </c>
      <c r="C225" s="8" t="s">
        <v>99</v>
      </c>
      <c r="D225" s="9">
        <v>13</v>
      </c>
      <c r="E225" s="10"/>
      <c r="F225" s="10"/>
      <c r="G225" s="10"/>
      <c r="H225" s="10"/>
      <c r="I225" s="10"/>
      <c r="J225" s="10"/>
      <c r="K225" s="10"/>
      <c r="L225" s="10"/>
      <c r="M225" s="8"/>
      <c r="N225" s="5" t="s">
        <v>637</v>
      </c>
      <c r="O225" s="5" t="s">
        <v>52</v>
      </c>
      <c r="P225" s="5" t="s">
        <v>52</v>
      </c>
      <c r="Q225" s="5" t="s">
        <v>622</v>
      </c>
      <c r="R225" s="5" t="s">
        <v>62</v>
      </c>
      <c r="S225" s="5" t="s">
        <v>62</v>
      </c>
      <c r="T225" s="5" t="s">
        <v>63</v>
      </c>
      <c r="U225" s="1"/>
      <c r="V225" s="1"/>
      <c r="W225" s="1"/>
      <c r="X225" s="1">
        <v>1</v>
      </c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5" t="s">
        <v>52</v>
      </c>
      <c r="AS225" s="5" t="s">
        <v>52</v>
      </c>
      <c r="AT225" s="1"/>
      <c r="AU225" s="5" t="s">
        <v>638</v>
      </c>
      <c r="AV225" s="1">
        <v>158</v>
      </c>
    </row>
    <row r="226" spans="1:48" ht="30" customHeight="1">
      <c r="A226" s="8" t="s">
        <v>105</v>
      </c>
      <c r="B226" s="8" t="s">
        <v>106</v>
      </c>
      <c r="C226" s="8" t="s">
        <v>99</v>
      </c>
      <c r="D226" s="9">
        <v>25</v>
      </c>
      <c r="E226" s="10"/>
      <c r="F226" s="10"/>
      <c r="G226" s="10"/>
      <c r="H226" s="10"/>
      <c r="I226" s="10"/>
      <c r="J226" s="10"/>
      <c r="K226" s="10"/>
      <c r="L226" s="10"/>
      <c r="M226" s="8"/>
      <c r="N226" s="5" t="s">
        <v>107</v>
      </c>
      <c r="O226" s="5" t="s">
        <v>52</v>
      </c>
      <c r="P226" s="5" t="s">
        <v>52</v>
      </c>
      <c r="Q226" s="5" t="s">
        <v>622</v>
      </c>
      <c r="R226" s="5" t="s">
        <v>62</v>
      </c>
      <c r="S226" s="5" t="s">
        <v>62</v>
      </c>
      <c r="T226" s="5" t="s">
        <v>63</v>
      </c>
      <c r="U226" s="1"/>
      <c r="V226" s="1"/>
      <c r="W226" s="1"/>
      <c r="X226" s="1">
        <v>1</v>
      </c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5" t="s">
        <v>52</v>
      </c>
      <c r="AS226" s="5" t="s">
        <v>52</v>
      </c>
      <c r="AT226" s="1"/>
      <c r="AU226" s="5" t="s">
        <v>639</v>
      </c>
      <c r="AV226" s="1">
        <v>159</v>
      </c>
    </row>
    <row r="227" spans="1:48" ht="30" customHeight="1">
      <c r="A227" s="8" t="s">
        <v>105</v>
      </c>
      <c r="B227" s="8" t="s">
        <v>109</v>
      </c>
      <c r="C227" s="8" t="s">
        <v>99</v>
      </c>
      <c r="D227" s="9">
        <v>33</v>
      </c>
      <c r="E227" s="10"/>
      <c r="F227" s="10"/>
      <c r="G227" s="10"/>
      <c r="H227" s="10"/>
      <c r="I227" s="10"/>
      <c r="J227" s="10"/>
      <c r="K227" s="10"/>
      <c r="L227" s="10"/>
      <c r="M227" s="8"/>
      <c r="N227" s="5" t="s">
        <v>110</v>
      </c>
      <c r="O227" s="5" t="s">
        <v>52</v>
      </c>
      <c r="P227" s="5" t="s">
        <v>52</v>
      </c>
      <c r="Q227" s="5" t="s">
        <v>622</v>
      </c>
      <c r="R227" s="5" t="s">
        <v>62</v>
      </c>
      <c r="S227" s="5" t="s">
        <v>62</v>
      </c>
      <c r="T227" s="5" t="s">
        <v>63</v>
      </c>
      <c r="U227" s="1"/>
      <c r="V227" s="1"/>
      <c r="W227" s="1"/>
      <c r="X227" s="1">
        <v>1</v>
      </c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5" t="s">
        <v>52</v>
      </c>
      <c r="AS227" s="5" t="s">
        <v>52</v>
      </c>
      <c r="AT227" s="1"/>
      <c r="AU227" s="5" t="s">
        <v>640</v>
      </c>
      <c r="AV227" s="1">
        <v>160</v>
      </c>
    </row>
    <row r="228" spans="1:48" ht="30" customHeight="1">
      <c r="A228" s="8" t="s">
        <v>105</v>
      </c>
      <c r="B228" s="8" t="s">
        <v>641</v>
      </c>
      <c r="C228" s="8" t="s">
        <v>99</v>
      </c>
      <c r="D228" s="9">
        <v>81</v>
      </c>
      <c r="E228" s="10"/>
      <c r="F228" s="10"/>
      <c r="G228" s="10"/>
      <c r="H228" s="10"/>
      <c r="I228" s="10"/>
      <c r="J228" s="10"/>
      <c r="K228" s="10"/>
      <c r="L228" s="10"/>
      <c r="M228" s="8"/>
      <c r="N228" s="5" t="s">
        <v>642</v>
      </c>
      <c r="O228" s="5" t="s">
        <v>52</v>
      </c>
      <c r="P228" s="5" t="s">
        <v>52</v>
      </c>
      <c r="Q228" s="5" t="s">
        <v>622</v>
      </c>
      <c r="R228" s="5" t="s">
        <v>62</v>
      </c>
      <c r="S228" s="5" t="s">
        <v>62</v>
      </c>
      <c r="T228" s="5" t="s">
        <v>63</v>
      </c>
      <c r="U228" s="1"/>
      <c r="V228" s="1"/>
      <c r="W228" s="1"/>
      <c r="X228" s="1">
        <v>1</v>
      </c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5" t="s">
        <v>52</v>
      </c>
      <c r="AS228" s="5" t="s">
        <v>52</v>
      </c>
      <c r="AT228" s="1"/>
      <c r="AU228" s="5" t="s">
        <v>643</v>
      </c>
      <c r="AV228" s="1">
        <v>161</v>
      </c>
    </row>
    <row r="229" spans="1:48" ht="30" customHeight="1">
      <c r="A229" s="8" t="s">
        <v>105</v>
      </c>
      <c r="B229" s="8" t="s">
        <v>644</v>
      </c>
      <c r="C229" s="8" t="s">
        <v>99</v>
      </c>
      <c r="D229" s="9">
        <v>34</v>
      </c>
      <c r="E229" s="10"/>
      <c r="F229" s="10"/>
      <c r="G229" s="10"/>
      <c r="H229" s="10"/>
      <c r="I229" s="10"/>
      <c r="J229" s="10"/>
      <c r="K229" s="10"/>
      <c r="L229" s="10"/>
      <c r="M229" s="8"/>
      <c r="N229" s="5" t="s">
        <v>645</v>
      </c>
      <c r="O229" s="5" t="s">
        <v>52</v>
      </c>
      <c r="P229" s="5" t="s">
        <v>52</v>
      </c>
      <c r="Q229" s="5" t="s">
        <v>622</v>
      </c>
      <c r="R229" s="5" t="s">
        <v>62</v>
      </c>
      <c r="S229" s="5" t="s">
        <v>62</v>
      </c>
      <c r="T229" s="5" t="s">
        <v>63</v>
      </c>
      <c r="U229" s="1"/>
      <c r="V229" s="1"/>
      <c r="W229" s="1"/>
      <c r="X229" s="1">
        <v>1</v>
      </c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5" t="s">
        <v>52</v>
      </c>
      <c r="AS229" s="5" t="s">
        <v>52</v>
      </c>
      <c r="AT229" s="1"/>
      <c r="AU229" s="5" t="s">
        <v>646</v>
      </c>
      <c r="AV229" s="1">
        <v>162</v>
      </c>
    </row>
    <row r="230" spans="1:48" ht="30" customHeight="1">
      <c r="A230" s="8" t="s">
        <v>105</v>
      </c>
      <c r="B230" s="8" t="s">
        <v>647</v>
      </c>
      <c r="C230" s="8" t="s">
        <v>99</v>
      </c>
      <c r="D230" s="9">
        <v>15</v>
      </c>
      <c r="E230" s="10"/>
      <c r="F230" s="10"/>
      <c r="G230" s="10"/>
      <c r="H230" s="10"/>
      <c r="I230" s="10"/>
      <c r="J230" s="10"/>
      <c r="K230" s="10"/>
      <c r="L230" s="10"/>
      <c r="M230" s="8"/>
      <c r="N230" s="5" t="s">
        <v>648</v>
      </c>
      <c r="O230" s="5" t="s">
        <v>52</v>
      </c>
      <c r="P230" s="5" t="s">
        <v>52</v>
      </c>
      <c r="Q230" s="5" t="s">
        <v>622</v>
      </c>
      <c r="R230" s="5" t="s">
        <v>62</v>
      </c>
      <c r="S230" s="5" t="s">
        <v>62</v>
      </c>
      <c r="T230" s="5" t="s">
        <v>63</v>
      </c>
      <c r="U230" s="1"/>
      <c r="V230" s="1"/>
      <c r="W230" s="1"/>
      <c r="X230" s="1">
        <v>1</v>
      </c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5" t="s">
        <v>52</v>
      </c>
      <c r="AS230" s="5" t="s">
        <v>52</v>
      </c>
      <c r="AT230" s="1"/>
      <c r="AU230" s="5" t="s">
        <v>649</v>
      </c>
      <c r="AV230" s="1">
        <v>163</v>
      </c>
    </row>
    <row r="231" spans="1:48" ht="30" customHeight="1">
      <c r="A231" s="8" t="s">
        <v>105</v>
      </c>
      <c r="B231" s="8" t="s">
        <v>650</v>
      </c>
      <c r="C231" s="8" t="s">
        <v>99</v>
      </c>
      <c r="D231" s="9">
        <v>30</v>
      </c>
      <c r="E231" s="10"/>
      <c r="F231" s="10"/>
      <c r="G231" s="10"/>
      <c r="H231" s="10"/>
      <c r="I231" s="10"/>
      <c r="J231" s="10"/>
      <c r="K231" s="10"/>
      <c r="L231" s="10"/>
      <c r="M231" s="8"/>
      <c r="N231" s="5" t="s">
        <v>651</v>
      </c>
      <c r="O231" s="5" t="s">
        <v>52</v>
      </c>
      <c r="P231" s="5" t="s">
        <v>52</v>
      </c>
      <c r="Q231" s="5" t="s">
        <v>622</v>
      </c>
      <c r="R231" s="5" t="s">
        <v>62</v>
      </c>
      <c r="S231" s="5" t="s">
        <v>62</v>
      </c>
      <c r="T231" s="5" t="s">
        <v>63</v>
      </c>
      <c r="U231" s="1"/>
      <c r="V231" s="1"/>
      <c r="W231" s="1"/>
      <c r="X231" s="1">
        <v>1</v>
      </c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5" t="s">
        <v>52</v>
      </c>
      <c r="AS231" s="5" t="s">
        <v>52</v>
      </c>
      <c r="AT231" s="1"/>
      <c r="AU231" s="5" t="s">
        <v>652</v>
      </c>
      <c r="AV231" s="1">
        <v>164</v>
      </c>
    </row>
    <row r="232" spans="1:48" ht="30" customHeight="1">
      <c r="A232" s="8" t="s">
        <v>105</v>
      </c>
      <c r="B232" s="8" t="s">
        <v>653</v>
      </c>
      <c r="C232" s="8" t="s">
        <v>99</v>
      </c>
      <c r="D232" s="9">
        <v>78</v>
      </c>
      <c r="E232" s="10"/>
      <c r="F232" s="10"/>
      <c r="G232" s="10"/>
      <c r="H232" s="10"/>
      <c r="I232" s="10"/>
      <c r="J232" s="10"/>
      <c r="K232" s="10"/>
      <c r="L232" s="10"/>
      <c r="M232" s="8"/>
      <c r="N232" s="5" t="s">
        <v>654</v>
      </c>
      <c r="O232" s="5" t="s">
        <v>52</v>
      </c>
      <c r="P232" s="5" t="s">
        <v>52</v>
      </c>
      <c r="Q232" s="5" t="s">
        <v>622</v>
      </c>
      <c r="R232" s="5" t="s">
        <v>62</v>
      </c>
      <c r="S232" s="5" t="s">
        <v>62</v>
      </c>
      <c r="T232" s="5" t="s">
        <v>63</v>
      </c>
      <c r="U232" s="1"/>
      <c r="V232" s="1"/>
      <c r="W232" s="1"/>
      <c r="X232" s="1">
        <v>1</v>
      </c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5" t="s">
        <v>52</v>
      </c>
      <c r="AS232" s="5" t="s">
        <v>52</v>
      </c>
      <c r="AT232" s="1"/>
      <c r="AU232" s="5" t="s">
        <v>655</v>
      </c>
      <c r="AV232" s="1">
        <v>165</v>
      </c>
    </row>
    <row r="233" spans="1:48" ht="30" customHeight="1">
      <c r="A233" s="8" t="s">
        <v>105</v>
      </c>
      <c r="B233" s="8" t="s">
        <v>656</v>
      </c>
      <c r="C233" s="8" t="s">
        <v>99</v>
      </c>
      <c r="D233" s="9">
        <v>113</v>
      </c>
      <c r="E233" s="10"/>
      <c r="F233" s="10"/>
      <c r="G233" s="10"/>
      <c r="H233" s="10"/>
      <c r="I233" s="10"/>
      <c r="J233" s="10"/>
      <c r="K233" s="10"/>
      <c r="L233" s="10"/>
      <c r="M233" s="8"/>
      <c r="N233" s="5" t="s">
        <v>657</v>
      </c>
      <c r="O233" s="5" t="s">
        <v>52</v>
      </c>
      <c r="P233" s="5" t="s">
        <v>52</v>
      </c>
      <c r="Q233" s="5" t="s">
        <v>622</v>
      </c>
      <c r="R233" s="5" t="s">
        <v>62</v>
      </c>
      <c r="S233" s="5" t="s">
        <v>62</v>
      </c>
      <c r="T233" s="5" t="s">
        <v>63</v>
      </c>
      <c r="U233" s="1"/>
      <c r="V233" s="1"/>
      <c r="W233" s="1"/>
      <c r="X233" s="1">
        <v>1</v>
      </c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5" t="s">
        <v>52</v>
      </c>
      <c r="AS233" s="5" t="s">
        <v>52</v>
      </c>
      <c r="AT233" s="1"/>
      <c r="AU233" s="5" t="s">
        <v>658</v>
      </c>
      <c r="AV233" s="1">
        <v>166</v>
      </c>
    </row>
    <row r="234" spans="1:48" ht="30" customHeight="1">
      <c r="A234" s="8" t="s">
        <v>112</v>
      </c>
      <c r="B234" s="8" t="s">
        <v>113</v>
      </c>
      <c r="C234" s="8" t="s">
        <v>90</v>
      </c>
      <c r="D234" s="9">
        <v>1</v>
      </c>
      <c r="E234" s="10"/>
      <c r="F234" s="10"/>
      <c r="G234" s="10"/>
      <c r="H234" s="10"/>
      <c r="I234" s="10"/>
      <c r="J234" s="10"/>
      <c r="K234" s="10"/>
      <c r="L234" s="10"/>
      <c r="M234" s="8"/>
      <c r="N234" s="5" t="s">
        <v>91</v>
      </c>
      <c r="O234" s="5" t="s">
        <v>52</v>
      </c>
      <c r="P234" s="5" t="s">
        <v>52</v>
      </c>
      <c r="Q234" s="5" t="s">
        <v>622</v>
      </c>
      <c r="R234" s="5" t="s">
        <v>62</v>
      </c>
      <c r="S234" s="5" t="s">
        <v>62</v>
      </c>
      <c r="T234" s="5" t="s">
        <v>62</v>
      </c>
      <c r="U234" s="1">
        <v>0</v>
      </c>
      <c r="V234" s="1">
        <v>0</v>
      </c>
      <c r="W234" s="1">
        <v>0.03</v>
      </c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5" t="s">
        <v>52</v>
      </c>
      <c r="AS234" s="5" t="s">
        <v>52</v>
      </c>
      <c r="AT234" s="1"/>
      <c r="AU234" s="5" t="s">
        <v>659</v>
      </c>
      <c r="AV234" s="1">
        <v>833</v>
      </c>
    </row>
    <row r="235" spans="1:48" ht="30" customHeight="1">
      <c r="A235" s="8" t="s">
        <v>660</v>
      </c>
      <c r="B235" s="8" t="s">
        <v>661</v>
      </c>
      <c r="C235" s="8" t="s">
        <v>117</v>
      </c>
      <c r="D235" s="9">
        <v>3</v>
      </c>
      <c r="E235" s="10"/>
      <c r="F235" s="10"/>
      <c r="G235" s="10"/>
      <c r="H235" s="10"/>
      <c r="I235" s="10"/>
      <c r="J235" s="10"/>
      <c r="K235" s="10"/>
      <c r="L235" s="10"/>
      <c r="M235" s="8"/>
      <c r="N235" s="5" t="s">
        <v>662</v>
      </c>
      <c r="O235" s="5" t="s">
        <v>52</v>
      </c>
      <c r="P235" s="5" t="s">
        <v>52</v>
      </c>
      <c r="Q235" s="5" t="s">
        <v>622</v>
      </c>
      <c r="R235" s="5" t="s">
        <v>62</v>
      </c>
      <c r="S235" s="5" t="s">
        <v>62</v>
      </c>
      <c r="T235" s="5" t="s">
        <v>63</v>
      </c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5" t="s">
        <v>52</v>
      </c>
      <c r="AS235" s="5" t="s">
        <v>52</v>
      </c>
      <c r="AT235" s="1"/>
      <c r="AU235" s="5" t="s">
        <v>663</v>
      </c>
      <c r="AV235" s="1">
        <v>167</v>
      </c>
    </row>
    <row r="236" spans="1:48" ht="30" customHeight="1">
      <c r="A236" s="8" t="s">
        <v>664</v>
      </c>
      <c r="B236" s="8" t="s">
        <v>665</v>
      </c>
      <c r="C236" s="8" t="s">
        <v>117</v>
      </c>
      <c r="D236" s="9">
        <v>3</v>
      </c>
      <c r="E236" s="10"/>
      <c r="F236" s="10"/>
      <c r="G236" s="10"/>
      <c r="H236" s="10"/>
      <c r="I236" s="10"/>
      <c r="J236" s="10"/>
      <c r="K236" s="10"/>
      <c r="L236" s="10"/>
      <c r="M236" s="8"/>
      <c r="N236" s="5" t="s">
        <v>666</v>
      </c>
      <c r="O236" s="5" t="s">
        <v>52</v>
      </c>
      <c r="P236" s="5" t="s">
        <v>52</v>
      </c>
      <c r="Q236" s="5" t="s">
        <v>622</v>
      </c>
      <c r="R236" s="5" t="s">
        <v>62</v>
      </c>
      <c r="S236" s="5" t="s">
        <v>62</v>
      </c>
      <c r="T236" s="5" t="s">
        <v>63</v>
      </c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5" t="s">
        <v>52</v>
      </c>
      <c r="AS236" s="5" t="s">
        <v>52</v>
      </c>
      <c r="AT236" s="1"/>
      <c r="AU236" s="5" t="s">
        <v>667</v>
      </c>
      <c r="AV236" s="1">
        <v>168</v>
      </c>
    </row>
    <row r="237" spans="1:48" ht="30" customHeight="1">
      <c r="A237" s="8" t="s">
        <v>664</v>
      </c>
      <c r="B237" s="8" t="s">
        <v>668</v>
      </c>
      <c r="C237" s="8" t="s">
        <v>117</v>
      </c>
      <c r="D237" s="9">
        <v>2</v>
      </c>
      <c r="E237" s="10"/>
      <c r="F237" s="10"/>
      <c r="G237" s="10"/>
      <c r="H237" s="10"/>
      <c r="I237" s="10"/>
      <c r="J237" s="10"/>
      <c r="K237" s="10"/>
      <c r="L237" s="10"/>
      <c r="M237" s="8"/>
      <c r="N237" s="5" t="s">
        <v>669</v>
      </c>
      <c r="O237" s="5" t="s">
        <v>52</v>
      </c>
      <c r="P237" s="5" t="s">
        <v>52</v>
      </c>
      <c r="Q237" s="5" t="s">
        <v>622</v>
      </c>
      <c r="R237" s="5" t="s">
        <v>62</v>
      </c>
      <c r="S237" s="5" t="s">
        <v>62</v>
      </c>
      <c r="T237" s="5" t="s">
        <v>63</v>
      </c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5" t="s">
        <v>52</v>
      </c>
      <c r="AS237" s="5" t="s">
        <v>52</v>
      </c>
      <c r="AT237" s="1"/>
      <c r="AU237" s="5" t="s">
        <v>670</v>
      </c>
      <c r="AV237" s="1">
        <v>169</v>
      </c>
    </row>
    <row r="238" spans="1:48" ht="30" customHeight="1">
      <c r="A238" s="8" t="s">
        <v>664</v>
      </c>
      <c r="B238" s="8" t="s">
        <v>671</v>
      </c>
      <c r="C238" s="8" t="s">
        <v>117</v>
      </c>
      <c r="D238" s="9">
        <v>2</v>
      </c>
      <c r="E238" s="10"/>
      <c r="F238" s="10"/>
      <c r="G238" s="10"/>
      <c r="H238" s="10"/>
      <c r="I238" s="10"/>
      <c r="J238" s="10"/>
      <c r="K238" s="10"/>
      <c r="L238" s="10"/>
      <c r="M238" s="8"/>
      <c r="N238" s="5" t="s">
        <v>672</v>
      </c>
      <c r="O238" s="5" t="s">
        <v>52</v>
      </c>
      <c r="P238" s="5" t="s">
        <v>52</v>
      </c>
      <c r="Q238" s="5" t="s">
        <v>622</v>
      </c>
      <c r="R238" s="5" t="s">
        <v>62</v>
      </c>
      <c r="S238" s="5" t="s">
        <v>62</v>
      </c>
      <c r="T238" s="5" t="s">
        <v>63</v>
      </c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5" t="s">
        <v>52</v>
      </c>
      <c r="AS238" s="5" t="s">
        <v>52</v>
      </c>
      <c r="AT238" s="1"/>
      <c r="AU238" s="5" t="s">
        <v>673</v>
      </c>
      <c r="AV238" s="1">
        <v>170</v>
      </c>
    </row>
    <row r="239" spans="1:48" ht="30" customHeight="1">
      <c r="A239" s="8" t="s">
        <v>660</v>
      </c>
      <c r="B239" s="8" t="s">
        <v>674</v>
      </c>
      <c r="C239" s="8" t="s">
        <v>117</v>
      </c>
      <c r="D239" s="9">
        <v>1</v>
      </c>
      <c r="E239" s="10"/>
      <c r="F239" s="10"/>
      <c r="G239" s="10"/>
      <c r="H239" s="10"/>
      <c r="I239" s="10"/>
      <c r="J239" s="10"/>
      <c r="K239" s="10"/>
      <c r="L239" s="10"/>
      <c r="M239" s="8"/>
      <c r="N239" s="5" t="s">
        <v>675</v>
      </c>
      <c r="O239" s="5" t="s">
        <v>52</v>
      </c>
      <c r="P239" s="5" t="s">
        <v>52</v>
      </c>
      <c r="Q239" s="5" t="s">
        <v>622</v>
      </c>
      <c r="R239" s="5" t="s">
        <v>62</v>
      </c>
      <c r="S239" s="5" t="s">
        <v>62</v>
      </c>
      <c r="T239" s="5" t="s">
        <v>63</v>
      </c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5" t="s">
        <v>52</v>
      </c>
      <c r="AS239" s="5" t="s">
        <v>52</v>
      </c>
      <c r="AT239" s="1"/>
      <c r="AU239" s="5" t="s">
        <v>676</v>
      </c>
      <c r="AV239" s="1">
        <v>171</v>
      </c>
    </row>
    <row r="240" spans="1:48" ht="30" customHeight="1">
      <c r="A240" s="8" t="s">
        <v>660</v>
      </c>
      <c r="B240" s="8" t="s">
        <v>677</v>
      </c>
      <c r="C240" s="8" t="s">
        <v>117</v>
      </c>
      <c r="D240" s="9">
        <v>1</v>
      </c>
      <c r="E240" s="10"/>
      <c r="F240" s="10"/>
      <c r="G240" s="10"/>
      <c r="H240" s="10"/>
      <c r="I240" s="10"/>
      <c r="J240" s="10"/>
      <c r="K240" s="10"/>
      <c r="L240" s="10"/>
      <c r="M240" s="8"/>
      <c r="N240" s="5" t="s">
        <v>678</v>
      </c>
      <c r="O240" s="5" t="s">
        <v>52</v>
      </c>
      <c r="P240" s="5" t="s">
        <v>52</v>
      </c>
      <c r="Q240" s="5" t="s">
        <v>622</v>
      </c>
      <c r="R240" s="5" t="s">
        <v>62</v>
      </c>
      <c r="S240" s="5" t="s">
        <v>62</v>
      </c>
      <c r="T240" s="5" t="s">
        <v>63</v>
      </c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5" t="s">
        <v>52</v>
      </c>
      <c r="AS240" s="5" t="s">
        <v>52</v>
      </c>
      <c r="AT240" s="1"/>
      <c r="AU240" s="5" t="s">
        <v>679</v>
      </c>
      <c r="AV240" s="1">
        <v>172</v>
      </c>
    </row>
    <row r="241" spans="1:48" ht="30" customHeight="1">
      <c r="A241" s="8" t="s">
        <v>135</v>
      </c>
      <c r="B241" s="8" t="s">
        <v>680</v>
      </c>
      <c r="C241" s="8" t="s">
        <v>117</v>
      </c>
      <c r="D241" s="9">
        <v>19</v>
      </c>
      <c r="E241" s="10"/>
      <c r="F241" s="10"/>
      <c r="G241" s="10"/>
      <c r="H241" s="10"/>
      <c r="I241" s="10"/>
      <c r="J241" s="10"/>
      <c r="K241" s="10"/>
      <c r="L241" s="10"/>
      <c r="M241" s="8"/>
      <c r="N241" s="5" t="s">
        <v>681</v>
      </c>
      <c r="O241" s="5" t="s">
        <v>52</v>
      </c>
      <c r="P241" s="5" t="s">
        <v>52</v>
      </c>
      <c r="Q241" s="5" t="s">
        <v>622</v>
      </c>
      <c r="R241" s="5" t="s">
        <v>62</v>
      </c>
      <c r="S241" s="5" t="s">
        <v>62</v>
      </c>
      <c r="T241" s="5" t="s">
        <v>63</v>
      </c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5" t="s">
        <v>52</v>
      </c>
      <c r="AS241" s="5" t="s">
        <v>52</v>
      </c>
      <c r="AT241" s="1"/>
      <c r="AU241" s="5" t="s">
        <v>682</v>
      </c>
      <c r="AV241" s="1">
        <v>173</v>
      </c>
    </row>
    <row r="242" spans="1:48" ht="30" customHeight="1">
      <c r="A242" s="8" t="s">
        <v>135</v>
      </c>
      <c r="B242" s="8" t="s">
        <v>683</v>
      </c>
      <c r="C242" s="8" t="s">
        <v>117</v>
      </c>
      <c r="D242" s="9">
        <v>3</v>
      </c>
      <c r="E242" s="10"/>
      <c r="F242" s="10"/>
      <c r="G242" s="10"/>
      <c r="H242" s="10"/>
      <c r="I242" s="10"/>
      <c r="J242" s="10"/>
      <c r="K242" s="10"/>
      <c r="L242" s="10"/>
      <c r="M242" s="8"/>
      <c r="N242" s="5" t="s">
        <v>684</v>
      </c>
      <c r="O242" s="5" t="s">
        <v>52</v>
      </c>
      <c r="P242" s="5" t="s">
        <v>52</v>
      </c>
      <c r="Q242" s="5" t="s">
        <v>622</v>
      </c>
      <c r="R242" s="5" t="s">
        <v>62</v>
      </c>
      <c r="S242" s="5" t="s">
        <v>62</v>
      </c>
      <c r="T242" s="5" t="s">
        <v>63</v>
      </c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5" t="s">
        <v>52</v>
      </c>
      <c r="AS242" s="5" t="s">
        <v>52</v>
      </c>
      <c r="AT242" s="1"/>
      <c r="AU242" s="5" t="s">
        <v>685</v>
      </c>
      <c r="AV242" s="1">
        <v>174</v>
      </c>
    </row>
    <row r="243" spans="1:48" ht="30" customHeight="1">
      <c r="A243" s="8" t="s">
        <v>135</v>
      </c>
      <c r="B243" s="8" t="s">
        <v>686</v>
      </c>
      <c r="C243" s="8" t="s">
        <v>117</v>
      </c>
      <c r="D243" s="9">
        <v>15</v>
      </c>
      <c r="E243" s="10"/>
      <c r="F243" s="10"/>
      <c r="G243" s="10"/>
      <c r="H243" s="10"/>
      <c r="I243" s="10"/>
      <c r="J243" s="10"/>
      <c r="K243" s="10"/>
      <c r="L243" s="10"/>
      <c r="M243" s="8"/>
      <c r="N243" s="5" t="s">
        <v>687</v>
      </c>
      <c r="O243" s="5" t="s">
        <v>52</v>
      </c>
      <c r="P243" s="5" t="s">
        <v>52</v>
      </c>
      <c r="Q243" s="5" t="s">
        <v>622</v>
      </c>
      <c r="R243" s="5" t="s">
        <v>62</v>
      </c>
      <c r="S243" s="5" t="s">
        <v>62</v>
      </c>
      <c r="T243" s="5" t="s">
        <v>63</v>
      </c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5" t="s">
        <v>52</v>
      </c>
      <c r="AS243" s="5" t="s">
        <v>52</v>
      </c>
      <c r="AT243" s="1"/>
      <c r="AU243" s="5" t="s">
        <v>688</v>
      </c>
      <c r="AV243" s="1">
        <v>175</v>
      </c>
    </row>
    <row r="244" spans="1:48" ht="30" customHeight="1">
      <c r="A244" s="8" t="s">
        <v>135</v>
      </c>
      <c r="B244" s="8" t="s">
        <v>689</v>
      </c>
      <c r="C244" s="8" t="s">
        <v>117</v>
      </c>
      <c r="D244" s="9">
        <v>13</v>
      </c>
      <c r="E244" s="10"/>
      <c r="F244" s="10"/>
      <c r="G244" s="10"/>
      <c r="H244" s="10"/>
      <c r="I244" s="10"/>
      <c r="J244" s="10"/>
      <c r="K244" s="10"/>
      <c r="L244" s="10"/>
      <c r="M244" s="8"/>
      <c r="N244" s="5" t="s">
        <v>690</v>
      </c>
      <c r="O244" s="5" t="s">
        <v>52</v>
      </c>
      <c r="P244" s="5" t="s">
        <v>52</v>
      </c>
      <c r="Q244" s="5" t="s">
        <v>622</v>
      </c>
      <c r="R244" s="5" t="s">
        <v>62</v>
      </c>
      <c r="S244" s="5" t="s">
        <v>62</v>
      </c>
      <c r="T244" s="5" t="s">
        <v>63</v>
      </c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5" t="s">
        <v>52</v>
      </c>
      <c r="AS244" s="5" t="s">
        <v>52</v>
      </c>
      <c r="AT244" s="1"/>
      <c r="AU244" s="5" t="s">
        <v>691</v>
      </c>
      <c r="AV244" s="1">
        <v>176</v>
      </c>
    </row>
    <row r="245" spans="1:48" ht="30" customHeight="1">
      <c r="A245" s="8" t="s">
        <v>135</v>
      </c>
      <c r="B245" s="8" t="s">
        <v>692</v>
      </c>
      <c r="C245" s="8" t="s">
        <v>117</v>
      </c>
      <c r="D245" s="9">
        <v>30</v>
      </c>
      <c r="E245" s="10"/>
      <c r="F245" s="10"/>
      <c r="G245" s="10"/>
      <c r="H245" s="10"/>
      <c r="I245" s="10"/>
      <c r="J245" s="10"/>
      <c r="K245" s="10"/>
      <c r="L245" s="10"/>
      <c r="M245" s="8"/>
      <c r="N245" s="5" t="s">
        <v>693</v>
      </c>
      <c r="O245" s="5" t="s">
        <v>52</v>
      </c>
      <c r="P245" s="5" t="s">
        <v>52</v>
      </c>
      <c r="Q245" s="5" t="s">
        <v>622</v>
      </c>
      <c r="R245" s="5" t="s">
        <v>62</v>
      </c>
      <c r="S245" s="5" t="s">
        <v>62</v>
      </c>
      <c r="T245" s="5" t="s">
        <v>63</v>
      </c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5" t="s">
        <v>52</v>
      </c>
      <c r="AS245" s="5" t="s">
        <v>52</v>
      </c>
      <c r="AT245" s="1"/>
      <c r="AU245" s="5" t="s">
        <v>694</v>
      </c>
      <c r="AV245" s="1">
        <v>177</v>
      </c>
    </row>
    <row r="246" spans="1:48" ht="30" customHeight="1">
      <c r="A246" s="8" t="s">
        <v>135</v>
      </c>
      <c r="B246" s="8" t="s">
        <v>695</v>
      </c>
      <c r="C246" s="8" t="s">
        <v>117</v>
      </c>
      <c r="D246" s="9">
        <v>33</v>
      </c>
      <c r="E246" s="10"/>
      <c r="F246" s="10"/>
      <c r="G246" s="10"/>
      <c r="H246" s="10"/>
      <c r="I246" s="10"/>
      <c r="J246" s="10"/>
      <c r="K246" s="10"/>
      <c r="L246" s="10"/>
      <c r="M246" s="8"/>
      <c r="N246" s="5" t="s">
        <v>696</v>
      </c>
      <c r="O246" s="5" t="s">
        <v>52</v>
      </c>
      <c r="P246" s="5" t="s">
        <v>52</v>
      </c>
      <c r="Q246" s="5" t="s">
        <v>622</v>
      </c>
      <c r="R246" s="5" t="s">
        <v>62</v>
      </c>
      <c r="S246" s="5" t="s">
        <v>62</v>
      </c>
      <c r="T246" s="5" t="s">
        <v>63</v>
      </c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5" t="s">
        <v>52</v>
      </c>
      <c r="AS246" s="5" t="s">
        <v>52</v>
      </c>
      <c r="AT246" s="1"/>
      <c r="AU246" s="5" t="s">
        <v>697</v>
      </c>
      <c r="AV246" s="1">
        <v>178</v>
      </c>
    </row>
    <row r="247" spans="1:48" ht="30" customHeight="1">
      <c r="A247" s="8" t="s">
        <v>135</v>
      </c>
      <c r="B247" s="8" t="s">
        <v>698</v>
      </c>
      <c r="C247" s="8" t="s">
        <v>117</v>
      </c>
      <c r="D247" s="9">
        <v>7</v>
      </c>
      <c r="E247" s="10"/>
      <c r="F247" s="10"/>
      <c r="G247" s="10"/>
      <c r="H247" s="10"/>
      <c r="I247" s="10"/>
      <c r="J247" s="10"/>
      <c r="K247" s="10"/>
      <c r="L247" s="10"/>
      <c r="M247" s="8"/>
      <c r="N247" s="5" t="s">
        <v>699</v>
      </c>
      <c r="O247" s="5" t="s">
        <v>52</v>
      </c>
      <c r="P247" s="5" t="s">
        <v>52</v>
      </c>
      <c r="Q247" s="5" t="s">
        <v>622</v>
      </c>
      <c r="R247" s="5" t="s">
        <v>62</v>
      </c>
      <c r="S247" s="5" t="s">
        <v>62</v>
      </c>
      <c r="T247" s="5" t="s">
        <v>63</v>
      </c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5" t="s">
        <v>52</v>
      </c>
      <c r="AS247" s="5" t="s">
        <v>52</v>
      </c>
      <c r="AT247" s="1"/>
      <c r="AU247" s="5" t="s">
        <v>700</v>
      </c>
      <c r="AV247" s="1">
        <v>179</v>
      </c>
    </row>
    <row r="248" spans="1:48" ht="30" customHeight="1">
      <c r="A248" s="8" t="s">
        <v>135</v>
      </c>
      <c r="B248" s="8" t="s">
        <v>701</v>
      </c>
      <c r="C248" s="8" t="s">
        <v>117</v>
      </c>
      <c r="D248" s="9">
        <v>12</v>
      </c>
      <c r="E248" s="10"/>
      <c r="F248" s="10"/>
      <c r="G248" s="10"/>
      <c r="H248" s="10"/>
      <c r="I248" s="10"/>
      <c r="J248" s="10"/>
      <c r="K248" s="10"/>
      <c r="L248" s="10"/>
      <c r="M248" s="8"/>
      <c r="N248" s="5" t="s">
        <v>702</v>
      </c>
      <c r="O248" s="5" t="s">
        <v>52</v>
      </c>
      <c r="P248" s="5" t="s">
        <v>52</v>
      </c>
      <c r="Q248" s="5" t="s">
        <v>622</v>
      </c>
      <c r="R248" s="5" t="s">
        <v>62</v>
      </c>
      <c r="S248" s="5" t="s">
        <v>62</v>
      </c>
      <c r="T248" s="5" t="s">
        <v>63</v>
      </c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5" t="s">
        <v>52</v>
      </c>
      <c r="AS248" s="5" t="s">
        <v>52</v>
      </c>
      <c r="AT248" s="1"/>
      <c r="AU248" s="5" t="s">
        <v>703</v>
      </c>
      <c r="AV248" s="1">
        <v>180</v>
      </c>
    </row>
    <row r="249" spans="1:48" ht="30" customHeight="1">
      <c r="A249" s="8" t="s">
        <v>135</v>
      </c>
      <c r="B249" s="8" t="s">
        <v>704</v>
      </c>
      <c r="C249" s="8" t="s">
        <v>117</v>
      </c>
      <c r="D249" s="9">
        <v>6</v>
      </c>
      <c r="E249" s="10"/>
      <c r="F249" s="10"/>
      <c r="G249" s="10"/>
      <c r="H249" s="10"/>
      <c r="I249" s="10"/>
      <c r="J249" s="10"/>
      <c r="K249" s="10"/>
      <c r="L249" s="10"/>
      <c r="M249" s="8"/>
      <c r="N249" s="5" t="s">
        <v>705</v>
      </c>
      <c r="O249" s="5" t="s">
        <v>52</v>
      </c>
      <c r="P249" s="5" t="s">
        <v>52</v>
      </c>
      <c r="Q249" s="5" t="s">
        <v>622</v>
      </c>
      <c r="R249" s="5" t="s">
        <v>62</v>
      </c>
      <c r="S249" s="5" t="s">
        <v>62</v>
      </c>
      <c r="T249" s="5" t="s">
        <v>63</v>
      </c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5" t="s">
        <v>52</v>
      </c>
      <c r="AS249" s="5" t="s">
        <v>52</v>
      </c>
      <c r="AT249" s="1"/>
      <c r="AU249" s="5" t="s">
        <v>706</v>
      </c>
      <c r="AV249" s="1">
        <v>181</v>
      </c>
    </row>
    <row r="250" spans="1:48" ht="30" customHeight="1">
      <c r="A250" s="8" t="s">
        <v>135</v>
      </c>
      <c r="B250" s="8" t="s">
        <v>707</v>
      </c>
      <c r="C250" s="8" t="s">
        <v>117</v>
      </c>
      <c r="D250" s="9">
        <v>1</v>
      </c>
      <c r="E250" s="10"/>
      <c r="F250" s="10"/>
      <c r="G250" s="10"/>
      <c r="H250" s="10"/>
      <c r="I250" s="10"/>
      <c r="J250" s="10"/>
      <c r="K250" s="10"/>
      <c r="L250" s="10"/>
      <c r="M250" s="8"/>
      <c r="N250" s="5" t="s">
        <v>708</v>
      </c>
      <c r="O250" s="5" t="s">
        <v>52</v>
      </c>
      <c r="P250" s="5" t="s">
        <v>52</v>
      </c>
      <c r="Q250" s="5" t="s">
        <v>622</v>
      </c>
      <c r="R250" s="5" t="s">
        <v>62</v>
      </c>
      <c r="S250" s="5" t="s">
        <v>62</v>
      </c>
      <c r="T250" s="5" t="s">
        <v>63</v>
      </c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5" t="s">
        <v>52</v>
      </c>
      <c r="AS250" s="5" t="s">
        <v>52</v>
      </c>
      <c r="AT250" s="1"/>
      <c r="AU250" s="5" t="s">
        <v>709</v>
      </c>
      <c r="AV250" s="1">
        <v>182</v>
      </c>
    </row>
    <row r="251" spans="1:48" ht="30" customHeight="1">
      <c r="A251" s="8" t="s">
        <v>135</v>
      </c>
      <c r="B251" s="8" t="s">
        <v>710</v>
      </c>
      <c r="C251" s="8" t="s">
        <v>117</v>
      </c>
      <c r="D251" s="9">
        <v>29</v>
      </c>
      <c r="E251" s="10"/>
      <c r="F251" s="10"/>
      <c r="G251" s="10"/>
      <c r="H251" s="10"/>
      <c r="I251" s="10"/>
      <c r="J251" s="10"/>
      <c r="K251" s="10"/>
      <c r="L251" s="10"/>
      <c r="M251" s="8"/>
      <c r="N251" s="5" t="s">
        <v>711</v>
      </c>
      <c r="O251" s="5" t="s">
        <v>52</v>
      </c>
      <c r="P251" s="5" t="s">
        <v>52</v>
      </c>
      <c r="Q251" s="5" t="s">
        <v>622</v>
      </c>
      <c r="R251" s="5" t="s">
        <v>62</v>
      </c>
      <c r="S251" s="5" t="s">
        <v>62</v>
      </c>
      <c r="T251" s="5" t="s">
        <v>63</v>
      </c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5" t="s">
        <v>52</v>
      </c>
      <c r="AS251" s="5" t="s">
        <v>52</v>
      </c>
      <c r="AT251" s="1"/>
      <c r="AU251" s="5" t="s">
        <v>712</v>
      </c>
      <c r="AV251" s="1">
        <v>183</v>
      </c>
    </row>
    <row r="252" spans="1:48" ht="30" customHeight="1">
      <c r="A252" s="8" t="s">
        <v>135</v>
      </c>
      <c r="B252" s="8" t="s">
        <v>713</v>
      </c>
      <c r="C252" s="8" t="s">
        <v>117</v>
      </c>
      <c r="D252" s="9">
        <v>6</v>
      </c>
      <c r="E252" s="10"/>
      <c r="F252" s="10"/>
      <c r="G252" s="10"/>
      <c r="H252" s="10"/>
      <c r="I252" s="10"/>
      <c r="J252" s="10"/>
      <c r="K252" s="10"/>
      <c r="L252" s="10"/>
      <c r="M252" s="8"/>
      <c r="N252" s="5" t="s">
        <v>714</v>
      </c>
      <c r="O252" s="5" t="s">
        <v>52</v>
      </c>
      <c r="P252" s="5" t="s">
        <v>52</v>
      </c>
      <c r="Q252" s="5" t="s">
        <v>622</v>
      </c>
      <c r="R252" s="5" t="s">
        <v>62</v>
      </c>
      <c r="S252" s="5" t="s">
        <v>62</v>
      </c>
      <c r="T252" s="5" t="s">
        <v>63</v>
      </c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5" t="s">
        <v>52</v>
      </c>
      <c r="AS252" s="5" t="s">
        <v>52</v>
      </c>
      <c r="AT252" s="1"/>
      <c r="AU252" s="5" t="s">
        <v>715</v>
      </c>
      <c r="AV252" s="1">
        <v>184</v>
      </c>
    </row>
    <row r="253" spans="1:48" ht="30" customHeight="1">
      <c r="A253" s="8" t="s">
        <v>135</v>
      </c>
      <c r="B253" s="8" t="s">
        <v>716</v>
      </c>
      <c r="C253" s="8" t="s">
        <v>117</v>
      </c>
      <c r="D253" s="9">
        <v>2</v>
      </c>
      <c r="E253" s="10"/>
      <c r="F253" s="10"/>
      <c r="G253" s="10"/>
      <c r="H253" s="10"/>
      <c r="I253" s="10"/>
      <c r="J253" s="10"/>
      <c r="K253" s="10"/>
      <c r="L253" s="10"/>
      <c r="M253" s="8"/>
      <c r="N253" s="5" t="s">
        <v>717</v>
      </c>
      <c r="O253" s="5" t="s">
        <v>52</v>
      </c>
      <c r="P253" s="5" t="s">
        <v>52</v>
      </c>
      <c r="Q253" s="5" t="s">
        <v>622</v>
      </c>
      <c r="R253" s="5" t="s">
        <v>62</v>
      </c>
      <c r="S253" s="5" t="s">
        <v>62</v>
      </c>
      <c r="T253" s="5" t="s">
        <v>63</v>
      </c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5" t="s">
        <v>52</v>
      </c>
      <c r="AS253" s="5" t="s">
        <v>52</v>
      </c>
      <c r="AT253" s="1"/>
      <c r="AU253" s="5" t="s">
        <v>718</v>
      </c>
      <c r="AV253" s="1">
        <v>185</v>
      </c>
    </row>
    <row r="254" spans="1:48" ht="30" customHeight="1">
      <c r="A254" s="8" t="s">
        <v>135</v>
      </c>
      <c r="B254" s="8" t="s">
        <v>719</v>
      </c>
      <c r="C254" s="8" t="s">
        <v>117</v>
      </c>
      <c r="D254" s="9">
        <v>8</v>
      </c>
      <c r="E254" s="10"/>
      <c r="F254" s="10"/>
      <c r="G254" s="10"/>
      <c r="H254" s="10"/>
      <c r="I254" s="10"/>
      <c r="J254" s="10"/>
      <c r="K254" s="10"/>
      <c r="L254" s="10"/>
      <c r="M254" s="8"/>
      <c r="N254" s="5" t="s">
        <v>720</v>
      </c>
      <c r="O254" s="5" t="s">
        <v>52</v>
      </c>
      <c r="P254" s="5" t="s">
        <v>52</v>
      </c>
      <c r="Q254" s="5" t="s">
        <v>622</v>
      </c>
      <c r="R254" s="5" t="s">
        <v>62</v>
      </c>
      <c r="S254" s="5" t="s">
        <v>62</v>
      </c>
      <c r="T254" s="5" t="s">
        <v>63</v>
      </c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5" t="s">
        <v>52</v>
      </c>
      <c r="AS254" s="5" t="s">
        <v>52</v>
      </c>
      <c r="AT254" s="1"/>
      <c r="AU254" s="5" t="s">
        <v>721</v>
      </c>
      <c r="AV254" s="1">
        <v>186</v>
      </c>
    </row>
    <row r="255" spans="1:48" ht="30" customHeight="1">
      <c r="A255" s="8" t="s">
        <v>135</v>
      </c>
      <c r="B255" s="8" t="s">
        <v>722</v>
      </c>
      <c r="C255" s="8" t="s">
        <v>117</v>
      </c>
      <c r="D255" s="9">
        <v>5</v>
      </c>
      <c r="E255" s="10"/>
      <c r="F255" s="10"/>
      <c r="G255" s="10"/>
      <c r="H255" s="10"/>
      <c r="I255" s="10"/>
      <c r="J255" s="10"/>
      <c r="K255" s="10"/>
      <c r="L255" s="10"/>
      <c r="M255" s="8"/>
      <c r="N255" s="5" t="s">
        <v>723</v>
      </c>
      <c r="O255" s="5" t="s">
        <v>52</v>
      </c>
      <c r="P255" s="5" t="s">
        <v>52</v>
      </c>
      <c r="Q255" s="5" t="s">
        <v>622</v>
      </c>
      <c r="R255" s="5" t="s">
        <v>62</v>
      </c>
      <c r="S255" s="5" t="s">
        <v>62</v>
      </c>
      <c r="T255" s="5" t="s">
        <v>63</v>
      </c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5" t="s">
        <v>52</v>
      </c>
      <c r="AS255" s="5" t="s">
        <v>52</v>
      </c>
      <c r="AT255" s="1"/>
      <c r="AU255" s="5" t="s">
        <v>724</v>
      </c>
      <c r="AV255" s="1">
        <v>187</v>
      </c>
    </row>
    <row r="256" spans="1:48" ht="30" customHeight="1">
      <c r="A256" s="8" t="s">
        <v>135</v>
      </c>
      <c r="B256" s="8" t="s">
        <v>725</v>
      </c>
      <c r="C256" s="8" t="s">
        <v>117</v>
      </c>
      <c r="D256" s="9">
        <v>5</v>
      </c>
      <c r="E256" s="10"/>
      <c r="F256" s="10"/>
      <c r="G256" s="10"/>
      <c r="H256" s="10"/>
      <c r="I256" s="10"/>
      <c r="J256" s="10"/>
      <c r="K256" s="10"/>
      <c r="L256" s="10"/>
      <c r="M256" s="8"/>
      <c r="N256" s="5" t="s">
        <v>726</v>
      </c>
      <c r="O256" s="5" t="s">
        <v>52</v>
      </c>
      <c r="P256" s="5" t="s">
        <v>52</v>
      </c>
      <c r="Q256" s="5" t="s">
        <v>622</v>
      </c>
      <c r="R256" s="5" t="s">
        <v>62</v>
      </c>
      <c r="S256" s="5" t="s">
        <v>62</v>
      </c>
      <c r="T256" s="5" t="s">
        <v>63</v>
      </c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5" t="s">
        <v>52</v>
      </c>
      <c r="AS256" s="5" t="s">
        <v>52</v>
      </c>
      <c r="AT256" s="1"/>
      <c r="AU256" s="5" t="s">
        <v>727</v>
      </c>
      <c r="AV256" s="1">
        <v>188</v>
      </c>
    </row>
    <row r="257" spans="1:48" ht="30" customHeight="1">
      <c r="A257" s="8" t="s">
        <v>135</v>
      </c>
      <c r="B257" s="8" t="s">
        <v>728</v>
      </c>
      <c r="C257" s="8" t="s">
        <v>117</v>
      </c>
      <c r="D257" s="9">
        <v>8</v>
      </c>
      <c r="E257" s="10"/>
      <c r="F257" s="10"/>
      <c r="G257" s="10"/>
      <c r="H257" s="10"/>
      <c r="I257" s="10"/>
      <c r="J257" s="10"/>
      <c r="K257" s="10"/>
      <c r="L257" s="10"/>
      <c r="M257" s="8"/>
      <c r="N257" s="5" t="s">
        <v>729</v>
      </c>
      <c r="O257" s="5" t="s">
        <v>52</v>
      </c>
      <c r="P257" s="5" t="s">
        <v>52</v>
      </c>
      <c r="Q257" s="5" t="s">
        <v>622</v>
      </c>
      <c r="R257" s="5" t="s">
        <v>62</v>
      </c>
      <c r="S257" s="5" t="s">
        <v>62</v>
      </c>
      <c r="T257" s="5" t="s">
        <v>63</v>
      </c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5" t="s">
        <v>52</v>
      </c>
      <c r="AS257" s="5" t="s">
        <v>52</v>
      </c>
      <c r="AT257" s="1"/>
      <c r="AU257" s="5" t="s">
        <v>730</v>
      </c>
      <c r="AV257" s="1">
        <v>189</v>
      </c>
    </row>
    <row r="258" spans="1:48" ht="30" customHeight="1">
      <c r="A258" s="8" t="s">
        <v>135</v>
      </c>
      <c r="B258" s="8" t="s">
        <v>731</v>
      </c>
      <c r="C258" s="8" t="s">
        <v>117</v>
      </c>
      <c r="D258" s="9">
        <v>1</v>
      </c>
      <c r="E258" s="10"/>
      <c r="F258" s="10"/>
      <c r="G258" s="10"/>
      <c r="H258" s="10"/>
      <c r="I258" s="10"/>
      <c r="J258" s="10"/>
      <c r="K258" s="10"/>
      <c r="L258" s="10"/>
      <c r="M258" s="8"/>
      <c r="N258" s="5" t="s">
        <v>732</v>
      </c>
      <c r="O258" s="5" t="s">
        <v>52</v>
      </c>
      <c r="P258" s="5" t="s">
        <v>52</v>
      </c>
      <c r="Q258" s="5" t="s">
        <v>622</v>
      </c>
      <c r="R258" s="5" t="s">
        <v>62</v>
      </c>
      <c r="S258" s="5" t="s">
        <v>62</v>
      </c>
      <c r="T258" s="5" t="s">
        <v>63</v>
      </c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5" t="s">
        <v>52</v>
      </c>
      <c r="AS258" s="5" t="s">
        <v>52</v>
      </c>
      <c r="AT258" s="1"/>
      <c r="AU258" s="5" t="s">
        <v>733</v>
      </c>
      <c r="AV258" s="1">
        <v>190</v>
      </c>
    </row>
    <row r="259" spans="1:48" ht="30" customHeight="1">
      <c r="A259" s="8" t="s">
        <v>135</v>
      </c>
      <c r="B259" s="8" t="s">
        <v>734</v>
      </c>
      <c r="C259" s="8" t="s">
        <v>117</v>
      </c>
      <c r="D259" s="9">
        <v>6</v>
      </c>
      <c r="E259" s="10"/>
      <c r="F259" s="10"/>
      <c r="G259" s="10"/>
      <c r="H259" s="10"/>
      <c r="I259" s="10"/>
      <c r="J259" s="10"/>
      <c r="K259" s="10"/>
      <c r="L259" s="10"/>
      <c r="M259" s="8"/>
      <c r="N259" s="5" t="s">
        <v>735</v>
      </c>
      <c r="O259" s="5" t="s">
        <v>52</v>
      </c>
      <c r="P259" s="5" t="s">
        <v>52</v>
      </c>
      <c r="Q259" s="5" t="s">
        <v>622</v>
      </c>
      <c r="R259" s="5" t="s">
        <v>62</v>
      </c>
      <c r="S259" s="5" t="s">
        <v>62</v>
      </c>
      <c r="T259" s="5" t="s">
        <v>63</v>
      </c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5" t="s">
        <v>52</v>
      </c>
      <c r="AS259" s="5" t="s">
        <v>52</v>
      </c>
      <c r="AT259" s="1"/>
      <c r="AU259" s="5" t="s">
        <v>736</v>
      </c>
      <c r="AV259" s="1">
        <v>191</v>
      </c>
    </row>
    <row r="260" spans="1:48" ht="30" customHeight="1">
      <c r="A260" s="8" t="s">
        <v>135</v>
      </c>
      <c r="B260" s="8" t="s">
        <v>737</v>
      </c>
      <c r="C260" s="8" t="s">
        <v>117</v>
      </c>
      <c r="D260" s="9">
        <v>9</v>
      </c>
      <c r="E260" s="10"/>
      <c r="F260" s="10"/>
      <c r="G260" s="10"/>
      <c r="H260" s="10"/>
      <c r="I260" s="10"/>
      <c r="J260" s="10"/>
      <c r="K260" s="10"/>
      <c r="L260" s="10"/>
      <c r="M260" s="8"/>
      <c r="N260" s="5" t="s">
        <v>738</v>
      </c>
      <c r="O260" s="5" t="s">
        <v>52</v>
      </c>
      <c r="P260" s="5" t="s">
        <v>52</v>
      </c>
      <c r="Q260" s="5" t="s">
        <v>622</v>
      </c>
      <c r="R260" s="5" t="s">
        <v>62</v>
      </c>
      <c r="S260" s="5" t="s">
        <v>62</v>
      </c>
      <c r="T260" s="5" t="s">
        <v>63</v>
      </c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5" t="s">
        <v>52</v>
      </c>
      <c r="AS260" s="5" t="s">
        <v>52</v>
      </c>
      <c r="AT260" s="1"/>
      <c r="AU260" s="5" t="s">
        <v>739</v>
      </c>
      <c r="AV260" s="1">
        <v>192</v>
      </c>
    </row>
    <row r="261" spans="1:48" ht="30" customHeight="1">
      <c r="A261" s="8" t="s">
        <v>135</v>
      </c>
      <c r="B261" s="8" t="s">
        <v>740</v>
      </c>
      <c r="C261" s="8" t="s">
        <v>117</v>
      </c>
      <c r="D261" s="9">
        <v>16</v>
      </c>
      <c r="E261" s="10"/>
      <c r="F261" s="10"/>
      <c r="G261" s="10"/>
      <c r="H261" s="10"/>
      <c r="I261" s="10"/>
      <c r="J261" s="10"/>
      <c r="K261" s="10"/>
      <c r="L261" s="10"/>
      <c r="M261" s="8"/>
      <c r="N261" s="5" t="s">
        <v>741</v>
      </c>
      <c r="O261" s="5" t="s">
        <v>52</v>
      </c>
      <c r="P261" s="5" t="s">
        <v>52</v>
      </c>
      <c r="Q261" s="5" t="s">
        <v>622</v>
      </c>
      <c r="R261" s="5" t="s">
        <v>62</v>
      </c>
      <c r="S261" s="5" t="s">
        <v>62</v>
      </c>
      <c r="T261" s="5" t="s">
        <v>63</v>
      </c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5" t="s">
        <v>52</v>
      </c>
      <c r="AS261" s="5" t="s">
        <v>52</v>
      </c>
      <c r="AT261" s="1"/>
      <c r="AU261" s="5" t="s">
        <v>742</v>
      </c>
      <c r="AV261" s="1">
        <v>193</v>
      </c>
    </row>
    <row r="262" spans="1:48" ht="30" customHeight="1">
      <c r="A262" s="8" t="s">
        <v>135</v>
      </c>
      <c r="B262" s="8" t="s">
        <v>743</v>
      </c>
      <c r="C262" s="8" t="s">
        <v>117</v>
      </c>
      <c r="D262" s="9">
        <v>51</v>
      </c>
      <c r="E262" s="10"/>
      <c r="F262" s="10"/>
      <c r="G262" s="10"/>
      <c r="H262" s="10"/>
      <c r="I262" s="10"/>
      <c r="J262" s="10"/>
      <c r="K262" s="10"/>
      <c r="L262" s="10"/>
      <c r="M262" s="8"/>
      <c r="N262" s="5" t="s">
        <v>744</v>
      </c>
      <c r="O262" s="5" t="s">
        <v>52</v>
      </c>
      <c r="P262" s="5" t="s">
        <v>52</v>
      </c>
      <c r="Q262" s="5" t="s">
        <v>622</v>
      </c>
      <c r="R262" s="5" t="s">
        <v>62</v>
      </c>
      <c r="S262" s="5" t="s">
        <v>62</v>
      </c>
      <c r="T262" s="5" t="s">
        <v>63</v>
      </c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5" t="s">
        <v>52</v>
      </c>
      <c r="AS262" s="5" t="s">
        <v>52</v>
      </c>
      <c r="AT262" s="1"/>
      <c r="AU262" s="5" t="s">
        <v>745</v>
      </c>
      <c r="AV262" s="1">
        <v>194</v>
      </c>
    </row>
    <row r="263" spans="1:48" ht="30" customHeight="1">
      <c r="A263" s="8" t="s">
        <v>135</v>
      </c>
      <c r="B263" s="8" t="s">
        <v>746</v>
      </c>
      <c r="C263" s="8" t="s">
        <v>117</v>
      </c>
      <c r="D263" s="9">
        <v>8</v>
      </c>
      <c r="E263" s="10"/>
      <c r="F263" s="10"/>
      <c r="G263" s="10"/>
      <c r="H263" s="10"/>
      <c r="I263" s="10"/>
      <c r="J263" s="10"/>
      <c r="K263" s="10"/>
      <c r="L263" s="10"/>
      <c r="M263" s="8"/>
      <c r="N263" s="5" t="s">
        <v>747</v>
      </c>
      <c r="O263" s="5" t="s">
        <v>52</v>
      </c>
      <c r="P263" s="5" t="s">
        <v>52</v>
      </c>
      <c r="Q263" s="5" t="s">
        <v>622</v>
      </c>
      <c r="R263" s="5" t="s">
        <v>62</v>
      </c>
      <c r="S263" s="5" t="s">
        <v>62</v>
      </c>
      <c r="T263" s="5" t="s">
        <v>63</v>
      </c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5" t="s">
        <v>52</v>
      </c>
      <c r="AS263" s="5" t="s">
        <v>52</v>
      </c>
      <c r="AT263" s="1"/>
      <c r="AU263" s="5" t="s">
        <v>748</v>
      </c>
      <c r="AV263" s="1">
        <v>195</v>
      </c>
    </row>
    <row r="264" spans="1:48" ht="30" customHeight="1">
      <c r="A264" s="8" t="s">
        <v>135</v>
      </c>
      <c r="B264" s="8" t="s">
        <v>749</v>
      </c>
      <c r="C264" s="8" t="s">
        <v>117</v>
      </c>
      <c r="D264" s="9">
        <v>2</v>
      </c>
      <c r="E264" s="10"/>
      <c r="F264" s="10"/>
      <c r="G264" s="10"/>
      <c r="H264" s="10"/>
      <c r="I264" s="10"/>
      <c r="J264" s="10"/>
      <c r="K264" s="10"/>
      <c r="L264" s="10"/>
      <c r="M264" s="8"/>
      <c r="N264" s="5" t="s">
        <v>750</v>
      </c>
      <c r="O264" s="5" t="s">
        <v>52</v>
      </c>
      <c r="P264" s="5" t="s">
        <v>52</v>
      </c>
      <c r="Q264" s="5" t="s">
        <v>622</v>
      </c>
      <c r="R264" s="5" t="s">
        <v>62</v>
      </c>
      <c r="S264" s="5" t="s">
        <v>62</v>
      </c>
      <c r="T264" s="5" t="s">
        <v>63</v>
      </c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5" t="s">
        <v>52</v>
      </c>
      <c r="AS264" s="5" t="s">
        <v>52</v>
      </c>
      <c r="AT264" s="1"/>
      <c r="AU264" s="5" t="s">
        <v>751</v>
      </c>
      <c r="AV264" s="1">
        <v>196</v>
      </c>
    </row>
    <row r="265" spans="1:48" ht="30" customHeight="1">
      <c r="A265" s="8" t="s">
        <v>135</v>
      </c>
      <c r="B265" s="8" t="s">
        <v>752</v>
      </c>
      <c r="C265" s="8" t="s">
        <v>117</v>
      </c>
      <c r="D265" s="9">
        <v>11</v>
      </c>
      <c r="E265" s="10"/>
      <c r="F265" s="10"/>
      <c r="G265" s="10"/>
      <c r="H265" s="10"/>
      <c r="I265" s="10"/>
      <c r="J265" s="10"/>
      <c r="K265" s="10"/>
      <c r="L265" s="10"/>
      <c r="M265" s="8"/>
      <c r="N265" s="5" t="s">
        <v>753</v>
      </c>
      <c r="O265" s="5" t="s">
        <v>52</v>
      </c>
      <c r="P265" s="5" t="s">
        <v>52</v>
      </c>
      <c r="Q265" s="5" t="s">
        <v>622</v>
      </c>
      <c r="R265" s="5" t="s">
        <v>62</v>
      </c>
      <c r="S265" s="5" t="s">
        <v>62</v>
      </c>
      <c r="T265" s="5" t="s">
        <v>63</v>
      </c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5" t="s">
        <v>52</v>
      </c>
      <c r="AS265" s="5" t="s">
        <v>52</v>
      </c>
      <c r="AT265" s="1"/>
      <c r="AU265" s="5" t="s">
        <v>754</v>
      </c>
      <c r="AV265" s="1">
        <v>197</v>
      </c>
    </row>
    <row r="266" spans="1:48" ht="30" customHeight="1">
      <c r="A266" s="8" t="s">
        <v>135</v>
      </c>
      <c r="B266" s="8" t="s">
        <v>139</v>
      </c>
      <c r="C266" s="8" t="s">
        <v>117</v>
      </c>
      <c r="D266" s="9">
        <v>10</v>
      </c>
      <c r="E266" s="10"/>
      <c r="F266" s="10"/>
      <c r="G266" s="10"/>
      <c r="H266" s="10"/>
      <c r="I266" s="10"/>
      <c r="J266" s="10"/>
      <c r="K266" s="10"/>
      <c r="L266" s="10"/>
      <c r="M266" s="8"/>
      <c r="N266" s="5" t="s">
        <v>140</v>
      </c>
      <c r="O266" s="5" t="s">
        <v>52</v>
      </c>
      <c r="P266" s="5" t="s">
        <v>52</v>
      </c>
      <c r="Q266" s="5" t="s">
        <v>622</v>
      </c>
      <c r="R266" s="5" t="s">
        <v>62</v>
      </c>
      <c r="S266" s="5" t="s">
        <v>62</v>
      </c>
      <c r="T266" s="5" t="s">
        <v>63</v>
      </c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5" t="s">
        <v>52</v>
      </c>
      <c r="AS266" s="5" t="s">
        <v>52</v>
      </c>
      <c r="AT266" s="1"/>
      <c r="AU266" s="5" t="s">
        <v>755</v>
      </c>
      <c r="AV266" s="1">
        <v>198</v>
      </c>
    </row>
    <row r="267" spans="1:48" ht="30" customHeight="1">
      <c r="A267" s="8" t="s">
        <v>135</v>
      </c>
      <c r="B267" s="8" t="s">
        <v>142</v>
      </c>
      <c r="C267" s="8" t="s">
        <v>117</v>
      </c>
      <c r="D267" s="9">
        <v>8</v>
      </c>
      <c r="E267" s="10"/>
      <c r="F267" s="10"/>
      <c r="G267" s="10"/>
      <c r="H267" s="10"/>
      <c r="I267" s="10"/>
      <c r="J267" s="10"/>
      <c r="K267" s="10"/>
      <c r="L267" s="10"/>
      <c r="M267" s="8"/>
      <c r="N267" s="5" t="s">
        <v>143</v>
      </c>
      <c r="O267" s="5" t="s">
        <v>52</v>
      </c>
      <c r="P267" s="5" t="s">
        <v>52</v>
      </c>
      <c r="Q267" s="5" t="s">
        <v>622</v>
      </c>
      <c r="R267" s="5" t="s">
        <v>62</v>
      </c>
      <c r="S267" s="5" t="s">
        <v>62</v>
      </c>
      <c r="T267" s="5" t="s">
        <v>63</v>
      </c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5" t="s">
        <v>52</v>
      </c>
      <c r="AS267" s="5" t="s">
        <v>52</v>
      </c>
      <c r="AT267" s="1"/>
      <c r="AU267" s="5" t="s">
        <v>756</v>
      </c>
      <c r="AV267" s="1">
        <v>199</v>
      </c>
    </row>
    <row r="268" spans="1:48" ht="30" customHeight="1">
      <c r="A268" s="8" t="s">
        <v>135</v>
      </c>
      <c r="B268" s="8" t="s">
        <v>757</v>
      </c>
      <c r="C268" s="8" t="s">
        <v>117</v>
      </c>
      <c r="D268" s="9">
        <v>4</v>
      </c>
      <c r="E268" s="10"/>
      <c r="F268" s="10"/>
      <c r="G268" s="10"/>
      <c r="H268" s="10"/>
      <c r="I268" s="10"/>
      <c r="J268" s="10"/>
      <c r="K268" s="10"/>
      <c r="L268" s="10"/>
      <c r="M268" s="8"/>
      <c r="N268" s="5" t="s">
        <v>758</v>
      </c>
      <c r="O268" s="5" t="s">
        <v>52</v>
      </c>
      <c r="P268" s="5" t="s">
        <v>52</v>
      </c>
      <c r="Q268" s="5" t="s">
        <v>622</v>
      </c>
      <c r="R268" s="5" t="s">
        <v>62</v>
      </c>
      <c r="S268" s="5" t="s">
        <v>62</v>
      </c>
      <c r="T268" s="5" t="s">
        <v>63</v>
      </c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5" t="s">
        <v>52</v>
      </c>
      <c r="AS268" s="5" t="s">
        <v>52</v>
      </c>
      <c r="AT268" s="1"/>
      <c r="AU268" s="5" t="s">
        <v>759</v>
      </c>
      <c r="AV268" s="1">
        <v>200</v>
      </c>
    </row>
    <row r="269" spans="1:48" ht="30" customHeight="1">
      <c r="A269" s="8" t="s">
        <v>135</v>
      </c>
      <c r="B269" s="8" t="s">
        <v>760</v>
      </c>
      <c r="C269" s="8" t="s">
        <v>117</v>
      </c>
      <c r="D269" s="9">
        <v>1</v>
      </c>
      <c r="E269" s="10"/>
      <c r="F269" s="10"/>
      <c r="G269" s="10"/>
      <c r="H269" s="10"/>
      <c r="I269" s="10"/>
      <c r="J269" s="10"/>
      <c r="K269" s="10"/>
      <c r="L269" s="10"/>
      <c r="M269" s="8"/>
      <c r="N269" s="5" t="s">
        <v>761</v>
      </c>
      <c r="O269" s="5" t="s">
        <v>52</v>
      </c>
      <c r="P269" s="5" t="s">
        <v>52</v>
      </c>
      <c r="Q269" s="5" t="s">
        <v>622</v>
      </c>
      <c r="R269" s="5" t="s">
        <v>62</v>
      </c>
      <c r="S269" s="5" t="s">
        <v>62</v>
      </c>
      <c r="T269" s="5" t="s">
        <v>63</v>
      </c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5" t="s">
        <v>52</v>
      </c>
      <c r="AS269" s="5" t="s">
        <v>52</v>
      </c>
      <c r="AT269" s="1"/>
      <c r="AU269" s="5" t="s">
        <v>762</v>
      </c>
      <c r="AV269" s="1">
        <v>201</v>
      </c>
    </row>
    <row r="270" spans="1:48" ht="30" customHeight="1">
      <c r="A270" s="8" t="s">
        <v>135</v>
      </c>
      <c r="B270" s="8" t="s">
        <v>763</v>
      </c>
      <c r="C270" s="8" t="s">
        <v>117</v>
      </c>
      <c r="D270" s="9">
        <v>1</v>
      </c>
      <c r="E270" s="10"/>
      <c r="F270" s="10"/>
      <c r="G270" s="10"/>
      <c r="H270" s="10"/>
      <c r="I270" s="10"/>
      <c r="J270" s="10"/>
      <c r="K270" s="10"/>
      <c r="L270" s="10"/>
      <c r="M270" s="8"/>
      <c r="N270" s="5" t="s">
        <v>764</v>
      </c>
      <c r="O270" s="5" t="s">
        <v>52</v>
      </c>
      <c r="P270" s="5" t="s">
        <v>52</v>
      </c>
      <c r="Q270" s="5" t="s">
        <v>622</v>
      </c>
      <c r="R270" s="5" t="s">
        <v>62</v>
      </c>
      <c r="S270" s="5" t="s">
        <v>62</v>
      </c>
      <c r="T270" s="5" t="s">
        <v>63</v>
      </c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5" t="s">
        <v>52</v>
      </c>
      <c r="AS270" s="5" t="s">
        <v>52</v>
      </c>
      <c r="AT270" s="1"/>
      <c r="AU270" s="5" t="s">
        <v>765</v>
      </c>
      <c r="AV270" s="1">
        <v>202</v>
      </c>
    </row>
    <row r="271" spans="1:48" ht="30" customHeight="1">
      <c r="A271" s="8" t="s">
        <v>135</v>
      </c>
      <c r="B271" s="8" t="s">
        <v>766</v>
      </c>
      <c r="C271" s="8" t="s">
        <v>117</v>
      </c>
      <c r="D271" s="9">
        <v>4</v>
      </c>
      <c r="E271" s="10"/>
      <c r="F271" s="10"/>
      <c r="G271" s="10"/>
      <c r="H271" s="10"/>
      <c r="I271" s="10"/>
      <c r="J271" s="10"/>
      <c r="K271" s="10"/>
      <c r="L271" s="10"/>
      <c r="M271" s="8"/>
      <c r="N271" s="5" t="s">
        <v>767</v>
      </c>
      <c r="O271" s="5" t="s">
        <v>52</v>
      </c>
      <c r="P271" s="5" t="s">
        <v>52</v>
      </c>
      <c r="Q271" s="5" t="s">
        <v>622</v>
      </c>
      <c r="R271" s="5" t="s">
        <v>62</v>
      </c>
      <c r="S271" s="5" t="s">
        <v>62</v>
      </c>
      <c r="T271" s="5" t="s">
        <v>63</v>
      </c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5" t="s">
        <v>52</v>
      </c>
      <c r="AS271" s="5" t="s">
        <v>52</v>
      </c>
      <c r="AT271" s="1"/>
      <c r="AU271" s="5" t="s">
        <v>768</v>
      </c>
      <c r="AV271" s="1">
        <v>203</v>
      </c>
    </row>
    <row r="272" spans="1:48" ht="30" customHeight="1">
      <c r="A272" s="8" t="s">
        <v>135</v>
      </c>
      <c r="B272" s="8" t="s">
        <v>145</v>
      </c>
      <c r="C272" s="8" t="s">
        <v>117</v>
      </c>
      <c r="D272" s="9">
        <v>2</v>
      </c>
      <c r="E272" s="10"/>
      <c r="F272" s="10"/>
      <c r="G272" s="10"/>
      <c r="H272" s="10"/>
      <c r="I272" s="10"/>
      <c r="J272" s="10"/>
      <c r="K272" s="10"/>
      <c r="L272" s="10"/>
      <c r="M272" s="8"/>
      <c r="N272" s="5" t="s">
        <v>146</v>
      </c>
      <c r="O272" s="5" t="s">
        <v>52</v>
      </c>
      <c r="P272" s="5" t="s">
        <v>52</v>
      </c>
      <c r="Q272" s="5" t="s">
        <v>622</v>
      </c>
      <c r="R272" s="5" t="s">
        <v>62</v>
      </c>
      <c r="S272" s="5" t="s">
        <v>62</v>
      </c>
      <c r="T272" s="5" t="s">
        <v>63</v>
      </c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5" t="s">
        <v>52</v>
      </c>
      <c r="AS272" s="5" t="s">
        <v>52</v>
      </c>
      <c r="AT272" s="1"/>
      <c r="AU272" s="5" t="s">
        <v>769</v>
      </c>
      <c r="AV272" s="1">
        <v>204</v>
      </c>
    </row>
    <row r="273" spans="1:48" ht="30" customHeight="1">
      <c r="A273" s="8" t="s">
        <v>135</v>
      </c>
      <c r="B273" s="8" t="s">
        <v>148</v>
      </c>
      <c r="C273" s="8" t="s">
        <v>117</v>
      </c>
      <c r="D273" s="9">
        <v>2</v>
      </c>
      <c r="E273" s="10"/>
      <c r="F273" s="10"/>
      <c r="G273" s="10"/>
      <c r="H273" s="10"/>
      <c r="I273" s="10"/>
      <c r="J273" s="10"/>
      <c r="K273" s="10"/>
      <c r="L273" s="10"/>
      <c r="M273" s="8"/>
      <c r="N273" s="5" t="s">
        <v>149</v>
      </c>
      <c r="O273" s="5" t="s">
        <v>52</v>
      </c>
      <c r="P273" s="5" t="s">
        <v>52</v>
      </c>
      <c r="Q273" s="5" t="s">
        <v>622</v>
      </c>
      <c r="R273" s="5" t="s">
        <v>62</v>
      </c>
      <c r="S273" s="5" t="s">
        <v>62</v>
      </c>
      <c r="T273" s="5" t="s">
        <v>63</v>
      </c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5" t="s">
        <v>52</v>
      </c>
      <c r="AS273" s="5" t="s">
        <v>52</v>
      </c>
      <c r="AT273" s="1"/>
      <c r="AU273" s="5" t="s">
        <v>770</v>
      </c>
      <c r="AV273" s="1">
        <v>205</v>
      </c>
    </row>
    <row r="274" spans="1:48" ht="30" customHeight="1">
      <c r="A274" s="8" t="s">
        <v>135</v>
      </c>
      <c r="B274" s="8" t="s">
        <v>771</v>
      </c>
      <c r="C274" s="8" t="s">
        <v>117</v>
      </c>
      <c r="D274" s="9">
        <v>8</v>
      </c>
      <c r="E274" s="10"/>
      <c r="F274" s="10"/>
      <c r="G274" s="10"/>
      <c r="H274" s="10"/>
      <c r="I274" s="10"/>
      <c r="J274" s="10"/>
      <c r="K274" s="10"/>
      <c r="L274" s="10"/>
      <c r="M274" s="8"/>
      <c r="N274" s="5" t="s">
        <v>772</v>
      </c>
      <c r="O274" s="5" t="s">
        <v>52</v>
      </c>
      <c r="P274" s="5" t="s">
        <v>52</v>
      </c>
      <c r="Q274" s="5" t="s">
        <v>622</v>
      </c>
      <c r="R274" s="5" t="s">
        <v>62</v>
      </c>
      <c r="S274" s="5" t="s">
        <v>62</v>
      </c>
      <c r="T274" s="5" t="s">
        <v>63</v>
      </c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5" t="s">
        <v>52</v>
      </c>
      <c r="AS274" s="5" t="s">
        <v>52</v>
      </c>
      <c r="AT274" s="1"/>
      <c r="AU274" s="5" t="s">
        <v>773</v>
      </c>
      <c r="AV274" s="1">
        <v>206</v>
      </c>
    </row>
    <row r="275" spans="1:48" ht="30" customHeight="1">
      <c r="A275" s="8" t="s">
        <v>135</v>
      </c>
      <c r="B275" s="8" t="s">
        <v>774</v>
      </c>
      <c r="C275" s="8" t="s">
        <v>117</v>
      </c>
      <c r="D275" s="9">
        <v>4</v>
      </c>
      <c r="E275" s="10"/>
      <c r="F275" s="10"/>
      <c r="G275" s="10"/>
      <c r="H275" s="10"/>
      <c r="I275" s="10"/>
      <c r="J275" s="10"/>
      <c r="K275" s="10"/>
      <c r="L275" s="10"/>
      <c r="M275" s="8"/>
      <c r="N275" s="5" t="s">
        <v>775</v>
      </c>
      <c r="O275" s="5" t="s">
        <v>52</v>
      </c>
      <c r="P275" s="5" t="s">
        <v>52</v>
      </c>
      <c r="Q275" s="5" t="s">
        <v>622</v>
      </c>
      <c r="R275" s="5" t="s">
        <v>62</v>
      </c>
      <c r="S275" s="5" t="s">
        <v>62</v>
      </c>
      <c r="T275" s="5" t="s">
        <v>63</v>
      </c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5" t="s">
        <v>52</v>
      </c>
      <c r="AS275" s="5" t="s">
        <v>52</v>
      </c>
      <c r="AT275" s="1"/>
      <c r="AU275" s="5" t="s">
        <v>776</v>
      </c>
      <c r="AV275" s="1">
        <v>207</v>
      </c>
    </row>
    <row r="276" spans="1:48" ht="30" customHeight="1">
      <c r="A276" s="8" t="s">
        <v>135</v>
      </c>
      <c r="B276" s="8" t="s">
        <v>777</v>
      </c>
      <c r="C276" s="8" t="s">
        <v>117</v>
      </c>
      <c r="D276" s="9">
        <v>1</v>
      </c>
      <c r="E276" s="10"/>
      <c r="F276" s="10"/>
      <c r="G276" s="10"/>
      <c r="H276" s="10"/>
      <c r="I276" s="10"/>
      <c r="J276" s="10"/>
      <c r="K276" s="10"/>
      <c r="L276" s="10"/>
      <c r="M276" s="8"/>
      <c r="N276" s="5" t="s">
        <v>778</v>
      </c>
      <c r="O276" s="5" t="s">
        <v>52</v>
      </c>
      <c r="P276" s="5" t="s">
        <v>52</v>
      </c>
      <c r="Q276" s="5" t="s">
        <v>622</v>
      </c>
      <c r="R276" s="5" t="s">
        <v>62</v>
      </c>
      <c r="S276" s="5" t="s">
        <v>62</v>
      </c>
      <c r="T276" s="5" t="s">
        <v>63</v>
      </c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5" t="s">
        <v>52</v>
      </c>
      <c r="AS276" s="5" t="s">
        <v>52</v>
      </c>
      <c r="AT276" s="1"/>
      <c r="AU276" s="5" t="s">
        <v>779</v>
      </c>
      <c r="AV276" s="1">
        <v>208</v>
      </c>
    </row>
    <row r="277" spans="1:48" ht="30" customHeight="1">
      <c r="A277" s="8" t="s">
        <v>135</v>
      </c>
      <c r="B277" s="8" t="s">
        <v>780</v>
      </c>
      <c r="C277" s="8" t="s">
        <v>117</v>
      </c>
      <c r="D277" s="9">
        <v>2</v>
      </c>
      <c r="E277" s="10"/>
      <c r="F277" s="10"/>
      <c r="G277" s="10"/>
      <c r="H277" s="10"/>
      <c r="I277" s="10"/>
      <c r="J277" s="10"/>
      <c r="K277" s="10"/>
      <c r="L277" s="10"/>
      <c r="M277" s="8"/>
      <c r="N277" s="5" t="s">
        <v>781</v>
      </c>
      <c r="O277" s="5" t="s">
        <v>52</v>
      </c>
      <c r="P277" s="5" t="s">
        <v>52</v>
      </c>
      <c r="Q277" s="5" t="s">
        <v>622</v>
      </c>
      <c r="R277" s="5" t="s">
        <v>62</v>
      </c>
      <c r="S277" s="5" t="s">
        <v>62</v>
      </c>
      <c r="T277" s="5" t="s">
        <v>63</v>
      </c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5" t="s">
        <v>52</v>
      </c>
      <c r="AS277" s="5" t="s">
        <v>52</v>
      </c>
      <c r="AT277" s="1"/>
      <c r="AU277" s="5" t="s">
        <v>782</v>
      </c>
      <c r="AV277" s="1">
        <v>209</v>
      </c>
    </row>
    <row r="278" spans="1:48" ht="30" customHeight="1">
      <c r="A278" s="8" t="s">
        <v>135</v>
      </c>
      <c r="B278" s="8" t="s">
        <v>151</v>
      </c>
      <c r="C278" s="8" t="s">
        <v>117</v>
      </c>
      <c r="D278" s="9">
        <v>4</v>
      </c>
      <c r="E278" s="10"/>
      <c r="F278" s="10"/>
      <c r="G278" s="10"/>
      <c r="H278" s="10"/>
      <c r="I278" s="10"/>
      <c r="J278" s="10"/>
      <c r="K278" s="10"/>
      <c r="L278" s="10"/>
      <c r="M278" s="8"/>
      <c r="N278" s="5" t="s">
        <v>152</v>
      </c>
      <c r="O278" s="5" t="s">
        <v>52</v>
      </c>
      <c r="P278" s="5" t="s">
        <v>52</v>
      </c>
      <c r="Q278" s="5" t="s">
        <v>622</v>
      </c>
      <c r="R278" s="5" t="s">
        <v>62</v>
      </c>
      <c r="S278" s="5" t="s">
        <v>62</v>
      </c>
      <c r="T278" s="5" t="s">
        <v>63</v>
      </c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5" t="s">
        <v>52</v>
      </c>
      <c r="AS278" s="5" t="s">
        <v>52</v>
      </c>
      <c r="AT278" s="1"/>
      <c r="AU278" s="5" t="s">
        <v>783</v>
      </c>
      <c r="AV278" s="1">
        <v>210</v>
      </c>
    </row>
    <row r="279" spans="1:48" ht="30" customHeight="1">
      <c r="A279" s="8" t="s">
        <v>135</v>
      </c>
      <c r="B279" s="8" t="s">
        <v>154</v>
      </c>
      <c r="C279" s="8" t="s">
        <v>117</v>
      </c>
      <c r="D279" s="9">
        <v>3</v>
      </c>
      <c r="E279" s="10"/>
      <c r="F279" s="10"/>
      <c r="G279" s="10"/>
      <c r="H279" s="10"/>
      <c r="I279" s="10"/>
      <c r="J279" s="10"/>
      <c r="K279" s="10"/>
      <c r="L279" s="10"/>
      <c r="M279" s="8"/>
      <c r="N279" s="5" t="s">
        <v>155</v>
      </c>
      <c r="O279" s="5" t="s">
        <v>52</v>
      </c>
      <c r="P279" s="5" t="s">
        <v>52</v>
      </c>
      <c r="Q279" s="5" t="s">
        <v>622</v>
      </c>
      <c r="R279" s="5" t="s">
        <v>62</v>
      </c>
      <c r="S279" s="5" t="s">
        <v>62</v>
      </c>
      <c r="T279" s="5" t="s">
        <v>63</v>
      </c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5" t="s">
        <v>52</v>
      </c>
      <c r="AS279" s="5" t="s">
        <v>52</v>
      </c>
      <c r="AT279" s="1"/>
      <c r="AU279" s="5" t="s">
        <v>784</v>
      </c>
      <c r="AV279" s="1">
        <v>211</v>
      </c>
    </row>
    <row r="280" spans="1:48" ht="30" customHeight="1">
      <c r="A280" s="8" t="s">
        <v>135</v>
      </c>
      <c r="B280" s="8" t="s">
        <v>157</v>
      </c>
      <c r="C280" s="8" t="s">
        <v>117</v>
      </c>
      <c r="D280" s="9">
        <v>6</v>
      </c>
      <c r="E280" s="10"/>
      <c r="F280" s="10"/>
      <c r="G280" s="10"/>
      <c r="H280" s="10"/>
      <c r="I280" s="10"/>
      <c r="J280" s="10"/>
      <c r="K280" s="10"/>
      <c r="L280" s="10"/>
      <c r="M280" s="8"/>
      <c r="N280" s="5" t="s">
        <v>158</v>
      </c>
      <c r="O280" s="5" t="s">
        <v>52</v>
      </c>
      <c r="P280" s="5" t="s">
        <v>52</v>
      </c>
      <c r="Q280" s="5" t="s">
        <v>622</v>
      </c>
      <c r="R280" s="5" t="s">
        <v>62</v>
      </c>
      <c r="S280" s="5" t="s">
        <v>62</v>
      </c>
      <c r="T280" s="5" t="s">
        <v>63</v>
      </c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5" t="s">
        <v>52</v>
      </c>
      <c r="AS280" s="5" t="s">
        <v>52</v>
      </c>
      <c r="AT280" s="1"/>
      <c r="AU280" s="5" t="s">
        <v>785</v>
      </c>
      <c r="AV280" s="1">
        <v>212</v>
      </c>
    </row>
    <row r="281" spans="1:48" ht="30" customHeight="1">
      <c r="A281" s="8" t="s">
        <v>786</v>
      </c>
      <c r="B281" s="8" t="s">
        <v>787</v>
      </c>
      <c r="C281" s="8" t="s">
        <v>117</v>
      </c>
      <c r="D281" s="9">
        <v>6</v>
      </c>
      <c r="E281" s="10"/>
      <c r="F281" s="10"/>
      <c r="G281" s="10"/>
      <c r="H281" s="10"/>
      <c r="I281" s="10"/>
      <c r="J281" s="10"/>
      <c r="K281" s="10"/>
      <c r="L281" s="10"/>
      <c r="M281" s="8"/>
      <c r="N281" s="5" t="s">
        <v>788</v>
      </c>
      <c r="O281" s="5" t="s">
        <v>52</v>
      </c>
      <c r="P281" s="5" t="s">
        <v>52</v>
      </c>
      <c r="Q281" s="5" t="s">
        <v>622</v>
      </c>
      <c r="R281" s="5" t="s">
        <v>62</v>
      </c>
      <c r="S281" s="5" t="s">
        <v>62</v>
      </c>
      <c r="T281" s="5" t="s">
        <v>63</v>
      </c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5" t="s">
        <v>52</v>
      </c>
      <c r="AS281" s="5" t="s">
        <v>52</v>
      </c>
      <c r="AT281" s="1"/>
      <c r="AU281" s="5" t="s">
        <v>789</v>
      </c>
      <c r="AV281" s="1">
        <v>213</v>
      </c>
    </row>
    <row r="282" spans="1:48" ht="30" customHeight="1">
      <c r="A282" s="8" t="s">
        <v>135</v>
      </c>
      <c r="B282" s="8" t="s">
        <v>790</v>
      </c>
      <c r="C282" s="8" t="s">
        <v>117</v>
      </c>
      <c r="D282" s="9">
        <v>1</v>
      </c>
      <c r="E282" s="10"/>
      <c r="F282" s="10"/>
      <c r="G282" s="10"/>
      <c r="H282" s="10"/>
      <c r="I282" s="10"/>
      <c r="J282" s="10"/>
      <c r="K282" s="10"/>
      <c r="L282" s="10"/>
      <c r="M282" s="8"/>
      <c r="N282" s="5" t="s">
        <v>791</v>
      </c>
      <c r="O282" s="5" t="s">
        <v>52</v>
      </c>
      <c r="P282" s="5" t="s">
        <v>52</v>
      </c>
      <c r="Q282" s="5" t="s">
        <v>622</v>
      </c>
      <c r="R282" s="5" t="s">
        <v>62</v>
      </c>
      <c r="S282" s="5" t="s">
        <v>62</v>
      </c>
      <c r="T282" s="5" t="s">
        <v>63</v>
      </c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5" t="s">
        <v>52</v>
      </c>
      <c r="AS282" s="5" t="s">
        <v>52</v>
      </c>
      <c r="AT282" s="1"/>
      <c r="AU282" s="5" t="s">
        <v>792</v>
      </c>
      <c r="AV282" s="1">
        <v>214</v>
      </c>
    </row>
    <row r="283" spans="1:48" ht="30" customHeight="1">
      <c r="A283" s="8" t="s">
        <v>135</v>
      </c>
      <c r="B283" s="8" t="s">
        <v>793</v>
      </c>
      <c r="C283" s="8" t="s">
        <v>117</v>
      </c>
      <c r="D283" s="9">
        <v>15</v>
      </c>
      <c r="E283" s="10"/>
      <c r="F283" s="10"/>
      <c r="G283" s="10"/>
      <c r="H283" s="10"/>
      <c r="I283" s="10"/>
      <c r="J283" s="10"/>
      <c r="K283" s="10"/>
      <c r="L283" s="10"/>
      <c r="M283" s="8"/>
      <c r="N283" s="5" t="s">
        <v>794</v>
      </c>
      <c r="O283" s="5" t="s">
        <v>52</v>
      </c>
      <c r="P283" s="5" t="s">
        <v>52</v>
      </c>
      <c r="Q283" s="5" t="s">
        <v>622</v>
      </c>
      <c r="R283" s="5" t="s">
        <v>62</v>
      </c>
      <c r="S283" s="5" t="s">
        <v>62</v>
      </c>
      <c r="T283" s="5" t="s">
        <v>63</v>
      </c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5" t="s">
        <v>52</v>
      </c>
      <c r="AS283" s="5" t="s">
        <v>52</v>
      </c>
      <c r="AT283" s="1"/>
      <c r="AU283" s="5" t="s">
        <v>795</v>
      </c>
      <c r="AV283" s="1">
        <v>215</v>
      </c>
    </row>
    <row r="284" spans="1:48" ht="30" customHeight="1">
      <c r="A284" s="8" t="s">
        <v>135</v>
      </c>
      <c r="B284" s="8" t="s">
        <v>796</v>
      </c>
      <c r="C284" s="8" t="s">
        <v>117</v>
      </c>
      <c r="D284" s="9">
        <v>6</v>
      </c>
      <c r="E284" s="10"/>
      <c r="F284" s="10"/>
      <c r="G284" s="10"/>
      <c r="H284" s="10"/>
      <c r="I284" s="10"/>
      <c r="J284" s="10"/>
      <c r="K284" s="10"/>
      <c r="L284" s="10"/>
      <c r="M284" s="8"/>
      <c r="N284" s="5" t="s">
        <v>797</v>
      </c>
      <c r="O284" s="5" t="s">
        <v>52</v>
      </c>
      <c r="P284" s="5" t="s">
        <v>52</v>
      </c>
      <c r="Q284" s="5" t="s">
        <v>622</v>
      </c>
      <c r="R284" s="5" t="s">
        <v>62</v>
      </c>
      <c r="S284" s="5" t="s">
        <v>62</v>
      </c>
      <c r="T284" s="5" t="s">
        <v>63</v>
      </c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5" t="s">
        <v>52</v>
      </c>
      <c r="AS284" s="5" t="s">
        <v>52</v>
      </c>
      <c r="AT284" s="1"/>
      <c r="AU284" s="5" t="s">
        <v>798</v>
      </c>
      <c r="AV284" s="1">
        <v>216</v>
      </c>
    </row>
    <row r="285" spans="1:48" ht="30" customHeight="1">
      <c r="A285" s="8" t="s">
        <v>135</v>
      </c>
      <c r="B285" s="8" t="s">
        <v>799</v>
      </c>
      <c r="C285" s="8" t="s">
        <v>117</v>
      </c>
      <c r="D285" s="9">
        <v>6</v>
      </c>
      <c r="E285" s="10"/>
      <c r="F285" s="10"/>
      <c r="G285" s="10"/>
      <c r="H285" s="10"/>
      <c r="I285" s="10"/>
      <c r="J285" s="10"/>
      <c r="K285" s="10"/>
      <c r="L285" s="10"/>
      <c r="M285" s="8"/>
      <c r="N285" s="5" t="s">
        <v>800</v>
      </c>
      <c r="O285" s="5" t="s">
        <v>52</v>
      </c>
      <c r="P285" s="5" t="s">
        <v>52</v>
      </c>
      <c r="Q285" s="5" t="s">
        <v>622</v>
      </c>
      <c r="R285" s="5" t="s">
        <v>62</v>
      </c>
      <c r="S285" s="5" t="s">
        <v>62</v>
      </c>
      <c r="T285" s="5" t="s">
        <v>63</v>
      </c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5" t="s">
        <v>52</v>
      </c>
      <c r="AS285" s="5" t="s">
        <v>52</v>
      </c>
      <c r="AT285" s="1"/>
      <c r="AU285" s="5" t="s">
        <v>801</v>
      </c>
      <c r="AV285" s="1">
        <v>217</v>
      </c>
    </row>
    <row r="286" spans="1:48" ht="30" customHeight="1">
      <c r="A286" s="8" t="s">
        <v>135</v>
      </c>
      <c r="B286" s="8" t="s">
        <v>802</v>
      </c>
      <c r="C286" s="8" t="s">
        <v>117</v>
      </c>
      <c r="D286" s="9">
        <v>2</v>
      </c>
      <c r="E286" s="10"/>
      <c r="F286" s="10"/>
      <c r="G286" s="10"/>
      <c r="H286" s="10"/>
      <c r="I286" s="10"/>
      <c r="J286" s="10"/>
      <c r="K286" s="10"/>
      <c r="L286" s="10"/>
      <c r="M286" s="8"/>
      <c r="N286" s="5" t="s">
        <v>803</v>
      </c>
      <c r="O286" s="5" t="s">
        <v>52</v>
      </c>
      <c r="P286" s="5" t="s">
        <v>52</v>
      </c>
      <c r="Q286" s="5" t="s">
        <v>622</v>
      </c>
      <c r="R286" s="5" t="s">
        <v>62</v>
      </c>
      <c r="S286" s="5" t="s">
        <v>62</v>
      </c>
      <c r="T286" s="5" t="s">
        <v>63</v>
      </c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5" t="s">
        <v>52</v>
      </c>
      <c r="AS286" s="5" t="s">
        <v>52</v>
      </c>
      <c r="AT286" s="1"/>
      <c r="AU286" s="5" t="s">
        <v>804</v>
      </c>
      <c r="AV286" s="1">
        <v>218</v>
      </c>
    </row>
    <row r="287" spans="1:48" ht="30" customHeight="1">
      <c r="A287" s="8" t="s">
        <v>135</v>
      </c>
      <c r="B287" s="8" t="s">
        <v>805</v>
      </c>
      <c r="C287" s="8" t="s">
        <v>117</v>
      </c>
      <c r="D287" s="9">
        <v>3</v>
      </c>
      <c r="E287" s="10"/>
      <c r="F287" s="10"/>
      <c r="G287" s="10"/>
      <c r="H287" s="10"/>
      <c r="I287" s="10"/>
      <c r="J287" s="10"/>
      <c r="K287" s="10"/>
      <c r="L287" s="10"/>
      <c r="M287" s="8"/>
      <c r="N287" s="5" t="s">
        <v>806</v>
      </c>
      <c r="O287" s="5" t="s">
        <v>52</v>
      </c>
      <c r="P287" s="5" t="s">
        <v>52</v>
      </c>
      <c r="Q287" s="5" t="s">
        <v>622</v>
      </c>
      <c r="R287" s="5" t="s">
        <v>62</v>
      </c>
      <c r="S287" s="5" t="s">
        <v>62</v>
      </c>
      <c r="T287" s="5" t="s">
        <v>63</v>
      </c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5" t="s">
        <v>52</v>
      </c>
      <c r="AS287" s="5" t="s">
        <v>52</v>
      </c>
      <c r="AT287" s="1"/>
      <c r="AU287" s="5" t="s">
        <v>807</v>
      </c>
      <c r="AV287" s="1">
        <v>219</v>
      </c>
    </row>
    <row r="288" spans="1:48" ht="30" customHeight="1">
      <c r="A288" s="8" t="s">
        <v>808</v>
      </c>
      <c r="B288" s="8" t="s">
        <v>166</v>
      </c>
      <c r="C288" s="8" t="s">
        <v>162</v>
      </c>
      <c r="D288" s="9">
        <v>6</v>
      </c>
      <c r="E288" s="10"/>
      <c r="F288" s="10"/>
      <c r="G288" s="10"/>
      <c r="H288" s="10"/>
      <c r="I288" s="10"/>
      <c r="J288" s="10"/>
      <c r="K288" s="10"/>
      <c r="L288" s="10"/>
      <c r="M288" s="8"/>
      <c r="N288" s="5" t="s">
        <v>810</v>
      </c>
      <c r="O288" s="5" t="s">
        <v>52</v>
      </c>
      <c r="P288" s="5" t="s">
        <v>52</v>
      </c>
      <c r="Q288" s="5" t="s">
        <v>622</v>
      </c>
      <c r="R288" s="5" t="s">
        <v>63</v>
      </c>
      <c r="S288" s="5" t="s">
        <v>62</v>
      </c>
      <c r="T288" s="5" t="s">
        <v>62</v>
      </c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5" t="s">
        <v>52</v>
      </c>
      <c r="AS288" s="5" t="s">
        <v>52</v>
      </c>
      <c r="AT288" s="1"/>
      <c r="AU288" s="5" t="s">
        <v>811</v>
      </c>
      <c r="AV288" s="1">
        <v>220</v>
      </c>
    </row>
    <row r="289" spans="1:48" ht="30" customHeight="1">
      <c r="A289" s="8" t="s">
        <v>808</v>
      </c>
      <c r="B289" s="8" t="s">
        <v>562</v>
      </c>
      <c r="C289" s="8" t="s">
        <v>162</v>
      </c>
      <c r="D289" s="9">
        <v>10</v>
      </c>
      <c r="E289" s="10"/>
      <c r="F289" s="10"/>
      <c r="G289" s="10"/>
      <c r="H289" s="10"/>
      <c r="I289" s="10"/>
      <c r="J289" s="10"/>
      <c r="K289" s="10"/>
      <c r="L289" s="10"/>
      <c r="M289" s="8"/>
      <c r="N289" s="5" t="s">
        <v>813</v>
      </c>
      <c r="O289" s="5" t="s">
        <v>52</v>
      </c>
      <c r="P289" s="5" t="s">
        <v>52</v>
      </c>
      <c r="Q289" s="5" t="s">
        <v>622</v>
      </c>
      <c r="R289" s="5" t="s">
        <v>63</v>
      </c>
      <c r="S289" s="5" t="s">
        <v>62</v>
      </c>
      <c r="T289" s="5" t="s">
        <v>62</v>
      </c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5" t="s">
        <v>52</v>
      </c>
      <c r="AS289" s="5" t="s">
        <v>52</v>
      </c>
      <c r="AT289" s="1"/>
      <c r="AU289" s="5" t="s">
        <v>814</v>
      </c>
      <c r="AV289" s="1">
        <v>221</v>
      </c>
    </row>
    <row r="290" spans="1:48" ht="30" customHeight="1">
      <c r="A290" s="8" t="s">
        <v>815</v>
      </c>
      <c r="B290" s="8" t="s">
        <v>562</v>
      </c>
      <c r="C290" s="8" t="s">
        <v>162</v>
      </c>
      <c r="D290" s="9">
        <v>2</v>
      </c>
      <c r="E290" s="10"/>
      <c r="F290" s="10"/>
      <c r="G290" s="10"/>
      <c r="H290" s="10"/>
      <c r="I290" s="10"/>
      <c r="J290" s="10"/>
      <c r="K290" s="10"/>
      <c r="L290" s="10"/>
      <c r="M290" s="8"/>
      <c r="N290" s="5" t="s">
        <v>817</v>
      </c>
      <c r="O290" s="5" t="s">
        <v>52</v>
      </c>
      <c r="P290" s="5" t="s">
        <v>52</v>
      </c>
      <c r="Q290" s="5" t="s">
        <v>622</v>
      </c>
      <c r="R290" s="5" t="s">
        <v>63</v>
      </c>
      <c r="S290" s="5" t="s">
        <v>62</v>
      </c>
      <c r="T290" s="5" t="s">
        <v>62</v>
      </c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5" t="s">
        <v>52</v>
      </c>
      <c r="AS290" s="5" t="s">
        <v>52</v>
      </c>
      <c r="AT290" s="1"/>
      <c r="AU290" s="5" t="s">
        <v>818</v>
      </c>
      <c r="AV290" s="1">
        <v>222</v>
      </c>
    </row>
    <row r="291" spans="1:48" ht="30" customHeight="1">
      <c r="A291" s="8" t="s">
        <v>819</v>
      </c>
      <c r="B291" s="8" t="s">
        <v>820</v>
      </c>
      <c r="C291" s="8" t="s">
        <v>117</v>
      </c>
      <c r="D291" s="9">
        <v>1</v>
      </c>
      <c r="E291" s="10"/>
      <c r="F291" s="10"/>
      <c r="G291" s="10"/>
      <c r="H291" s="10"/>
      <c r="I291" s="10"/>
      <c r="J291" s="10"/>
      <c r="K291" s="10"/>
      <c r="L291" s="10"/>
      <c r="M291" s="8"/>
      <c r="N291" s="5" t="s">
        <v>821</v>
      </c>
      <c r="O291" s="5" t="s">
        <v>52</v>
      </c>
      <c r="P291" s="5" t="s">
        <v>52</v>
      </c>
      <c r="Q291" s="5" t="s">
        <v>622</v>
      </c>
      <c r="R291" s="5" t="s">
        <v>62</v>
      </c>
      <c r="S291" s="5" t="s">
        <v>62</v>
      </c>
      <c r="T291" s="5" t="s">
        <v>63</v>
      </c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5" t="s">
        <v>52</v>
      </c>
      <c r="AS291" s="5" t="s">
        <v>52</v>
      </c>
      <c r="AT291" s="1"/>
      <c r="AU291" s="5" t="s">
        <v>822</v>
      </c>
      <c r="AV291" s="1">
        <v>223</v>
      </c>
    </row>
    <row r="292" spans="1:48" ht="30" customHeight="1">
      <c r="A292" s="8" t="s">
        <v>819</v>
      </c>
      <c r="B292" s="8" t="s">
        <v>823</v>
      </c>
      <c r="C292" s="8" t="s">
        <v>117</v>
      </c>
      <c r="D292" s="9">
        <v>1</v>
      </c>
      <c r="E292" s="10"/>
      <c r="F292" s="10"/>
      <c r="G292" s="10"/>
      <c r="H292" s="10"/>
      <c r="I292" s="10"/>
      <c r="J292" s="10"/>
      <c r="K292" s="10"/>
      <c r="L292" s="10"/>
      <c r="M292" s="8"/>
      <c r="N292" s="5" t="s">
        <v>824</v>
      </c>
      <c r="O292" s="5" t="s">
        <v>52</v>
      </c>
      <c r="P292" s="5" t="s">
        <v>52</v>
      </c>
      <c r="Q292" s="5" t="s">
        <v>622</v>
      </c>
      <c r="R292" s="5" t="s">
        <v>62</v>
      </c>
      <c r="S292" s="5" t="s">
        <v>62</v>
      </c>
      <c r="T292" s="5" t="s">
        <v>63</v>
      </c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5" t="s">
        <v>52</v>
      </c>
      <c r="AS292" s="5" t="s">
        <v>52</v>
      </c>
      <c r="AT292" s="1"/>
      <c r="AU292" s="5" t="s">
        <v>825</v>
      </c>
      <c r="AV292" s="1">
        <v>224</v>
      </c>
    </row>
    <row r="293" spans="1:48" ht="30" customHeight="1">
      <c r="A293" s="8" t="s">
        <v>178</v>
      </c>
      <c r="B293" s="8" t="s">
        <v>826</v>
      </c>
      <c r="C293" s="8" t="s">
        <v>180</v>
      </c>
      <c r="D293" s="9">
        <v>1</v>
      </c>
      <c r="E293" s="10"/>
      <c r="F293" s="10"/>
      <c r="G293" s="10"/>
      <c r="H293" s="10"/>
      <c r="I293" s="10"/>
      <c r="J293" s="10"/>
      <c r="K293" s="10"/>
      <c r="L293" s="10"/>
      <c r="M293" s="8"/>
      <c r="N293" s="5" t="s">
        <v>827</v>
      </c>
      <c r="O293" s="5" t="s">
        <v>52</v>
      </c>
      <c r="P293" s="5" t="s">
        <v>52</v>
      </c>
      <c r="Q293" s="5" t="s">
        <v>622</v>
      </c>
      <c r="R293" s="5" t="s">
        <v>62</v>
      </c>
      <c r="S293" s="5" t="s">
        <v>62</v>
      </c>
      <c r="T293" s="5" t="s">
        <v>63</v>
      </c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5" t="s">
        <v>52</v>
      </c>
      <c r="AS293" s="5" t="s">
        <v>52</v>
      </c>
      <c r="AT293" s="1"/>
      <c r="AU293" s="5" t="s">
        <v>828</v>
      </c>
      <c r="AV293" s="1">
        <v>225</v>
      </c>
    </row>
    <row r="294" spans="1:48" ht="30" customHeight="1">
      <c r="A294" s="8" t="s">
        <v>829</v>
      </c>
      <c r="B294" s="8" t="s">
        <v>830</v>
      </c>
      <c r="C294" s="8" t="s">
        <v>162</v>
      </c>
      <c r="D294" s="9">
        <v>38</v>
      </c>
      <c r="E294" s="10"/>
      <c r="F294" s="10"/>
      <c r="G294" s="10"/>
      <c r="H294" s="10"/>
      <c r="I294" s="10"/>
      <c r="J294" s="10"/>
      <c r="K294" s="10"/>
      <c r="L294" s="10"/>
      <c r="M294" s="8"/>
      <c r="N294" s="5" t="s">
        <v>832</v>
      </c>
      <c r="O294" s="5" t="s">
        <v>52</v>
      </c>
      <c r="P294" s="5" t="s">
        <v>52</v>
      </c>
      <c r="Q294" s="5" t="s">
        <v>622</v>
      </c>
      <c r="R294" s="5" t="s">
        <v>63</v>
      </c>
      <c r="S294" s="5" t="s">
        <v>62</v>
      </c>
      <c r="T294" s="5" t="s">
        <v>62</v>
      </c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5" t="s">
        <v>52</v>
      </c>
      <c r="AS294" s="5" t="s">
        <v>52</v>
      </c>
      <c r="AT294" s="1"/>
      <c r="AU294" s="5" t="s">
        <v>833</v>
      </c>
      <c r="AV294" s="1">
        <v>226</v>
      </c>
    </row>
    <row r="295" spans="1:48" ht="30" customHeight="1">
      <c r="A295" s="8" t="s">
        <v>829</v>
      </c>
      <c r="B295" s="8" t="s">
        <v>166</v>
      </c>
      <c r="C295" s="8" t="s">
        <v>162</v>
      </c>
      <c r="D295" s="9">
        <v>55</v>
      </c>
      <c r="E295" s="10"/>
      <c r="F295" s="10"/>
      <c r="G295" s="10"/>
      <c r="H295" s="10"/>
      <c r="I295" s="10"/>
      <c r="J295" s="10"/>
      <c r="K295" s="10"/>
      <c r="L295" s="10"/>
      <c r="M295" s="8"/>
      <c r="N295" s="5" t="s">
        <v>835</v>
      </c>
      <c r="O295" s="5" t="s">
        <v>52</v>
      </c>
      <c r="P295" s="5" t="s">
        <v>52</v>
      </c>
      <c r="Q295" s="5" t="s">
        <v>622</v>
      </c>
      <c r="R295" s="5" t="s">
        <v>63</v>
      </c>
      <c r="S295" s="5" t="s">
        <v>62</v>
      </c>
      <c r="T295" s="5" t="s">
        <v>62</v>
      </c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5" t="s">
        <v>52</v>
      </c>
      <c r="AS295" s="5" t="s">
        <v>52</v>
      </c>
      <c r="AT295" s="1"/>
      <c r="AU295" s="5" t="s">
        <v>836</v>
      </c>
      <c r="AV295" s="1">
        <v>227</v>
      </c>
    </row>
    <row r="296" spans="1:48" ht="30" customHeight="1">
      <c r="A296" s="8" t="s">
        <v>829</v>
      </c>
      <c r="B296" s="8" t="s">
        <v>562</v>
      </c>
      <c r="C296" s="8" t="s">
        <v>162</v>
      </c>
      <c r="D296" s="9">
        <v>40</v>
      </c>
      <c r="E296" s="10"/>
      <c r="F296" s="10"/>
      <c r="G296" s="10"/>
      <c r="H296" s="10"/>
      <c r="I296" s="10"/>
      <c r="J296" s="10"/>
      <c r="K296" s="10"/>
      <c r="L296" s="10"/>
      <c r="M296" s="8"/>
      <c r="N296" s="5" t="s">
        <v>838</v>
      </c>
      <c r="O296" s="5" t="s">
        <v>52</v>
      </c>
      <c r="P296" s="5" t="s">
        <v>52</v>
      </c>
      <c r="Q296" s="5" t="s">
        <v>622</v>
      </c>
      <c r="R296" s="5" t="s">
        <v>63</v>
      </c>
      <c r="S296" s="5" t="s">
        <v>62</v>
      </c>
      <c r="T296" s="5" t="s">
        <v>62</v>
      </c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5" t="s">
        <v>52</v>
      </c>
      <c r="AS296" s="5" t="s">
        <v>52</v>
      </c>
      <c r="AT296" s="1"/>
      <c r="AU296" s="5" t="s">
        <v>839</v>
      </c>
      <c r="AV296" s="1">
        <v>228</v>
      </c>
    </row>
    <row r="297" spans="1:48" ht="30" customHeight="1">
      <c r="A297" s="8" t="s">
        <v>493</v>
      </c>
      <c r="B297" s="8" t="s">
        <v>840</v>
      </c>
      <c r="C297" s="8" t="s">
        <v>117</v>
      </c>
      <c r="D297" s="9">
        <v>10</v>
      </c>
      <c r="E297" s="10"/>
      <c r="F297" s="10"/>
      <c r="G297" s="10"/>
      <c r="H297" s="10"/>
      <c r="I297" s="10"/>
      <c r="J297" s="10"/>
      <c r="K297" s="10"/>
      <c r="L297" s="10"/>
      <c r="M297" s="8"/>
      <c r="N297" s="5" t="s">
        <v>841</v>
      </c>
      <c r="O297" s="5" t="s">
        <v>52</v>
      </c>
      <c r="P297" s="5" t="s">
        <v>52</v>
      </c>
      <c r="Q297" s="5" t="s">
        <v>622</v>
      </c>
      <c r="R297" s="5" t="s">
        <v>62</v>
      </c>
      <c r="S297" s="5" t="s">
        <v>62</v>
      </c>
      <c r="T297" s="5" t="s">
        <v>63</v>
      </c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5" t="s">
        <v>52</v>
      </c>
      <c r="AS297" s="5" t="s">
        <v>52</v>
      </c>
      <c r="AT297" s="1"/>
      <c r="AU297" s="5" t="s">
        <v>842</v>
      </c>
      <c r="AV297" s="1">
        <v>229</v>
      </c>
    </row>
    <row r="298" spans="1:48" ht="30" customHeight="1">
      <c r="A298" s="8" t="s">
        <v>503</v>
      </c>
      <c r="B298" s="8" t="s">
        <v>166</v>
      </c>
      <c r="C298" s="8" t="s">
        <v>162</v>
      </c>
      <c r="D298" s="9">
        <v>11</v>
      </c>
      <c r="E298" s="10"/>
      <c r="F298" s="10"/>
      <c r="G298" s="10"/>
      <c r="H298" s="10"/>
      <c r="I298" s="10"/>
      <c r="J298" s="10"/>
      <c r="K298" s="10"/>
      <c r="L298" s="10"/>
      <c r="M298" s="8"/>
      <c r="N298" s="5" t="s">
        <v>511</v>
      </c>
      <c r="O298" s="5" t="s">
        <v>52</v>
      </c>
      <c r="P298" s="5" t="s">
        <v>52</v>
      </c>
      <c r="Q298" s="5" t="s">
        <v>622</v>
      </c>
      <c r="R298" s="5" t="s">
        <v>63</v>
      </c>
      <c r="S298" s="5" t="s">
        <v>62</v>
      </c>
      <c r="T298" s="5" t="s">
        <v>62</v>
      </c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5" t="s">
        <v>52</v>
      </c>
      <c r="AS298" s="5" t="s">
        <v>52</v>
      </c>
      <c r="AT298" s="1"/>
      <c r="AU298" s="5" t="s">
        <v>843</v>
      </c>
      <c r="AV298" s="1">
        <v>230</v>
      </c>
    </row>
    <row r="299" spans="1:48" ht="30" customHeight="1">
      <c r="A299" s="8" t="s">
        <v>503</v>
      </c>
      <c r="B299" s="8" t="s">
        <v>562</v>
      </c>
      <c r="C299" s="8" t="s">
        <v>162</v>
      </c>
      <c r="D299" s="9">
        <v>9</v>
      </c>
      <c r="E299" s="10"/>
      <c r="F299" s="10"/>
      <c r="G299" s="10"/>
      <c r="H299" s="10"/>
      <c r="I299" s="10"/>
      <c r="J299" s="10"/>
      <c r="K299" s="10"/>
      <c r="L299" s="10"/>
      <c r="M299" s="8"/>
      <c r="N299" s="5" t="s">
        <v>845</v>
      </c>
      <c r="O299" s="5" t="s">
        <v>52</v>
      </c>
      <c r="P299" s="5" t="s">
        <v>52</v>
      </c>
      <c r="Q299" s="5" t="s">
        <v>622</v>
      </c>
      <c r="R299" s="5" t="s">
        <v>63</v>
      </c>
      <c r="S299" s="5" t="s">
        <v>62</v>
      </c>
      <c r="T299" s="5" t="s">
        <v>62</v>
      </c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5" t="s">
        <v>52</v>
      </c>
      <c r="AS299" s="5" t="s">
        <v>52</v>
      </c>
      <c r="AT299" s="1"/>
      <c r="AU299" s="5" t="s">
        <v>846</v>
      </c>
      <c r="AV299" s="1">
        <v>231</v>
      </c>
    </row>
    <row r="300" spans="1:48" ht="30" customHeight="1">
      <c r="A300" s="8" t="s">
        <v>523</v>
      </c>
      <c r="B300" s="8" t="s">
        <v>562</v>
      </c>
      <c r="C300" s="8" t="s">
        <v>162</v>
      </c>
      <c r="D300" s="9">
        <v>1</v>
      </c>
      <c r="E300" s="10"/>
      <c r="F300" s="10"/>
      <c r="G300" s="10"/>
      <c r="H300" s="10"/>
      <c r="I300" s="10"/>
      <c r="J300" s="10"/>
      <c r="K300" s="10"/>
      <c r="L300" s="10"/>
      <c r="M300" s="8"/>
      <c r="N300" s="5" t="s">
        <v>848</v>
      </c>
      <c r="O300" s="5" t="s">
        <v>52</v>
      </c>
      <c r="P300" s="5" t="s">
        <v>52</v>
      </c>
      <c r="Q300" s="5" t="s">
        <v>622</v>
      </c>
      <c r="R300" s="5" t="s">
        <v>63</v>
      </c>
      <c r="S300" s="5" t="s">
        <v>62</v>
      </c>
      <c r="T300" s="5" t="s">
        <v>62</v>
      </c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5" t="s">
        <v>52</v>
      </c>
      <c r="AS300" s="5" t="s">
        <v>52</v>
      </c>
      <c r="AT300" s="1"/>
      <c r="AU300" s="5" t="s">
        <v>849</v>
      </c>
      <c r="AV300" s="1">
        <v>232</v>
      </c>
    </row>
    <row r="301" spans="1:48" ht="30" customHeight="1">
      <c r="A301" s="8" t="s">
        <v>523</v>
      </c>
      <c r="B301" s="8" t="s">
        <v>850</v>
      </c>
      <c r="C301" s="8" t="s">
        <v>162</v>
      </c>
      <c r="D301" s="9">
        <v>2</v>
      </c>
      <c r="E301" s="10"/>
      <c r="F301" s="10"/>
      <c r="G301" s="10"/>
      <c r="H301" s="10"/>
      <c r="I301" s="10"/>
      <c r="J301" s="10"/>
      <c r="K301" s="10"/>
      <c r="L301" s="10"/>
      <c r="M301" s="8"/>
      <c r="N301" s="5" t="s">
        <v>852</v>
      </c>
      <c r="O301" s="5" t="s">
        <v>52</v>
      </c>
      <c r="P301" s="5" t="s">
        <v>52</v>
      </c>
      <c r="Q301" s="5" t="s">
        <v>622</v>
      </c>
      <c r="R301" s="5" t="s">
        <v>63</v>
      </c>
      <c r="S301" s="5" t="s">
        <v>62</v>
      </c>
      <c r="T301" s="5" t="s">
        <v>62</v>
      </c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5" t="s">
        <v>52</v>
      </c>
      <c r="AS301" s="5" t="s">
        <v>52</v>
      </c>
      <c r="AT301" s="1"/>
      <c r="AU301" s="5" t="s">
        <v>853</v>
      </c>
      <c r="AV301" s="1">
        <v>233</v>
      </c>
    </row>
    <row r="302" spans="1:48" ht="30" customHeight="1">
      <c r="A302" s="8" t="s">
        <v>854</v>
      </c>
      <c r="B302" s="8" t="s">
        <v>562</v>
      </c>
      <c r="C302" s="8" t="s">
        <v>162</v>
      </c>
      <c r="D302" s="9">
        <v>1</v>
      </c>
      <c r="E302" s="10"/>
      <c r="F302" s="10"/>
      <c r="G302" s="10"/>
      <c r="H302" s="10"/>
      <c r="I302" s="10"/>
      <c r="J302" s="10"/>
      <c r="K302" s="10"/>
      <c r="L302" s="10"/>
      <c r="M302" s="8"/>
      <c r="N302" s="5" t="s">
        <v>856</v>
      </c>
      <c r="O302" s="5" t="s">
        <v>52</v>
      </c>
      <c r="P302" s="5" t="s">
        <v>52</v>
      </c>
      <c r="Q302" s="5" t="s">
        <v>622</v>
      </c>
      <c r="R302" s="5" t="s">
        <v>63</v>
      </c>
      <c r="S302" s="5" t="s">
        <v>62</v>
      </c>
      <c r="T302" s="5" t="s">
        <v>62</v>
      </c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5" t="s">
        <v>52</v>
      </c>
      <c r="AS302" s="5" t="s">
        <v>52</v>
      </c>
      <c r="AT302" s="1"/>
      <c r="AU302" s="5" t="s">
        <v>857</v>
      </c>
      <c r="AV302" s="1">
        <v>234</v>
      </c>
    </row>
    <row r="303" spans="1:48" ht="30" customHeight="1">
      <c r="A303" s="8" t="s">
        <v>530</v>
      </c>
      <c r="B303" s="8" t="s">
        <v>562</v>
      </c>
      <c r="C303" s="8" t="s">
        <v>162</v>
      </c>
      <c r="D303" s="9">
        <v>10</v>
      </c>
      <c r="E303" s="10"/>
      <c r="F303" s="10"/>
      <c r="G303" s="10"/>
      <c r="H303" s="10"/>
      <c r="I303" s="10"/>
      <c r="J303" s="10"/>
      <c r="K303" s="10"/>
      <c r="L303" s="10"/>
      <c r="M303" s="8"/>
      <c r="N303" s="5" t="s">
        <v>859</v>
      </c>
      <c r="O303" s="5" t="s">
        <v>52</v>
      </c>
      <c r="P303" s="5" t="s">
        <v>52</v>
      </c>
      <c r="Q303" s="5" t="s">
        <v>622</v>
      </c>
      <c r="R303" s="5" t="s">
        <v>63</v>
      </c>
      <c r="S303" s="5" t="s">
        <v>62</v>
      </c>
      <c r="T303" s="5" t="s">
        <v>62</v>
      </c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5" t="s">
        <v>52</v>
      </c>
      <c r="AS303" s="5" t="s">
        <v>52</v>
      </c>
      <c r="AT303" s="1"/>
      <c r="AU303" s="5" t="s">
        <v>860</v>
      </c>
      <c r="AV303" s="1">
        <v>235</v>
      </c>
    </row>
    <row r="304" spans="1:48" ht="30" customHeight="1">
      <c r="A304" s="8" t="s">
        <v>541</v>
      </c>
      <c r="B304" s="8" t="s">
        <v>861</v>
      </c>
      <c r="C304" s="8" t="s">
        <v>162</v>
      </c>
      <c r="D304" s="9">
        <v>13</v>
      </c>
      <c r="E304" s="10"/>
      <c r="F304" s="10"/>
      <c r="G304" s="10"/>
      <c r="H304" s="10"/>
      <c r="I304" s="10"/>
      <c r="J304" s="10"/>
      <c r="K304" s="10"/>
      <c r="L304" s="10"/>
      <c r="M304" s="8"/>
      <c r="N304" s="5" t="s">
        <v>863</v>
      </c>
      <c r="O304" s="5" t="s">
        <v>52</v>
      </c>
      <c r="P304" s="5" t="s">
        <v>52</v>
      </c>
      <c r="Q304" s="5" t="s">
        <v>622</v>
      </c>
      <c r="R304" s="5" t="s">
        <v>63</v>
      </c>
      <c r="S304" s="5" t="s">
        <v>62</v>
      </c>
      <c r="T304" s="5" t="s">
        <v>62</v>
      </c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5" t="s">
        <v>52</v>
      </c>
      <c r="AS304" s="5" t="s">
        <v>52</v>
      </c>
      <c r="AT304" s="1"/>
      <c r="AU304" s="5" t="s">
        <v>864</v>
      </c>
      <c r="AV304" s="1">
        <v>236</v>
      </c>
    </row>
    <row r="305" spans="1:48" ht="30" customHeight="1">
      <c r="A305" s="8" t="s">
        <v>541</v>
      </c>
      <c r="B305" s="8" t="s">
        <v>562</v>
      </c>
      <c r="C305" s="8" t="s">
        <v>162</v>
      </c>
      <c r="D305" s="9">
        <v>9</v>
      </c>
      <c r="E305" s="10"/>
      <c r="F305" s="10"/>
      <c r="G305" s="10"/>
      <c r="H305" s="10"/>
      <c r="I305" s="10"/>
      <c r="J305" s="10"/>
      <c r="K305" s="10"/>
      <c r="L305" s="10"/>
      <c r="M305" s="8"/>
      <c r="N305" s="5" t="s">
        <v>564</v>
      </c>
      <c r="O305" s="5" t="s">
        <v>52</v>
      </c>
      <c r="P305" s="5" t="s">
        <v>52</v>
      </c>
      <c r="Q305" s="5" t="s">
        <v>622</v>
      </c>
      <c r="R305" s="5" t="s">
        <v>63</v>
      </c>
      <c r="S305" s="5" t="s">
        <v>62</v>
      </c>
      <c r="T305" s="5" t="s">
        <v>62</v>
      </c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5" t="s">
        <v>52</v>
      </c>
      <c r="AS305" s="5" t="s">
        <v>52</v>
      </c>
      <c r="AT305" s="1"/>
      <c r="AU305" s="5" t="s">
        <v>865</v>
      </c>
      <c r="AV305" s="1">
        <v>237</v>
      </c>
    </row>
    <row r="306" spans="1:48" ht="30" customHeight="1">
      <c r="A306" s="8" t="s">
        <v>541</v>
      </c>
      <c r="B306" s="8" t="s">
        <v>850</v>
      </c>
      <c r="C306" s="8" t="s">
        <v>162</v>
      </c>
      <c r="D306" s="9">
        <v>26</v>
      </c>
      <c r="E306" s="10"/>
      <c r="F306" s="10"/>
      <c r="G306" s="10"/>
      <c r="H306" s="10"/>
      <c r="I306" s="10"/>
      <c r="J306" s="10"/>
      <c r="K306" s="10"/>
      <c r="L306" s="10"/>
      <c r="M306" s="8"/>
      <c r="N306" s="5" t="s">
        <v>867</v>
      </c>
      <c r="O306" s="5" t="s">
        <v>52</v>
      </c>
      <c r="P306" s="5" t="s">
        <v>52</v>
      </c>
      <c r="Q306" s="5" t="s">
        <v>622</v>
      </c>
      <c r="R306" s="5" t="s">
        <v>63</v>
      </c>
      <c r="S306" s="5" t="s">
        <v>62</v>
      </c>
      <c r="T306" s="5" t="s">
        <v>62</v>
      </c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5" t="s">
        <v>52</v>
      </c>
      <c r="AS306" s="5" t="s">
        <v>52</v>
      </c>
      <c r="AT306" s="1"/>
      <c r="AU306" s="5" t="s">
        <v>868</v>
      </c>
      <c r="AV306" s="1">
        <v>238</v>
      </c>
    </row>
    <row r="307" spans="1:48" ht="30" customHeight="1">
      <c r="A307" s="8" t="s">
        <v>566</v>
      </c>
      <c r="B307" s="8" t="s">
        <v>562</v>
      </c>
      <c r="C307" s="8" t="s">
        <v>162</v>
      </c>
      <c r="D307" s="9">
        <v>11</v>
      </c>
      <c r="E307" s="10"/>
      <c r="F307" s="10"/>
      <c r="G307" s="10"/>
      <c r="H307" s="10"/>
      <c r="I307" s="10"/>
      <c r="J307" s="10"/>
      <c r="K307" s="10"/>
      <c r="L307" s="10"/>
      <c r="M307" s="8"/>
      <c r="N307" s="5" t="s">
        <v>574</v>
      </c>
      <c r="O307" s="5" t="s">
        <v>52</v>
      </c>
      <c r="P307" s="5" t="s">
        <v>52</v>
      </c>
      <c r="Q307" s="5" t="s">
        <v>622</v>
      </c>
      <c r="R307" s="5" t="s">
        <v>63</v>
      </c>
      <c r="S307" s="5" t="s">
        <v>62</v>
      </c>
      <c r="T307" s="5" t="s">
        <v>62</v>
      </c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5" t="s">
        <v>52</v>
      </c>
      <c r="AS307" s="5" t="s">
        <v>52</v>
      </c>
      <c r="AT307" s="1"/>
      <c r="AU307" s="5" t="s">
        <v>869</v>
      </c>
      <c r="AV307" s="1">
        <v>239</v>
      </c>
    </row>
    <row r="308" spans="1:48" ht="30" customHeight="1">
      <c r="A308" s="8" t="s">
        <v>566</v>
      </c>
      <c r="B308" s="8" t="s">
        <v>850</v>
      </c>
      <c r="C308" s="8" t="s">
        <v>162</v>
      </c>
      <c r="D308" s="9">
        <v>10</v>
      </c>
      <c r="E308" s="10"/>
      <c r="F308" s="10"/>
      <c r="G308" s="10"/>
      <c r="H308" s="10"/>
      <c r="I308" s="10"/>
      <c r="J308" s="10"/>
      <c r="K308" s="10"/>
      <c r="L308" s="10"/>
      <c r="M308" s="8"/>
      <c r="N308" s="5" t="s">
        <v>871</v>
      </c>
      <c r="O308" s="5" t="s">
        <v>52</v>
      </c>
      <c r="P308" s="5" t="s">
        <v>52</v>
      </c>
      <c r="Q308" s="5" t="s">
        <v>622</v>
      </c>
      <c r="R308" s="5" t="s">
        <v>63</v>
      </c>
      <c r="S308" s="5" t="s">
        <v>62</v>
      </c>
      <c r="T308" s="5" t="s">
        <v>62</v>
      </c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5" t="s">
        <v>52</v>
      </c>
      <c r="AS308" s="5" t="s">
        <v>52</v>
      </c>
      <c r="AT308" s="1"/>
      <c r="AU308" s="5" t="s">
        <v>872</v>
      </c>
      <c r="AV308" s="1">
        <v>240</v>
      </c>
    </row>
    <row r="309" spans="1:48" ht="30" customHeight="1">
      <c r="A309" s="8" t="s">
        <v>566</v>
      </c>
      <c r="B309" s="8" t="s">
        <v>873</v>
      </c>
      <c r="C309" s="8" t="s">
        <v>162</v>
      </c>
      <c r="D309" s="9">
        <v>2</v>
      </c>
      <c r="E309" s="10"/>
      <c r="F309" s="10"/>
      <c r="G309" s="10"/>
      <c r="H309" s="10"/>
      <c r="I309" s="10"/>
      <c r="J309" s="10"/>
      <c r="K309" s="10"/>
      <c r="L309" s="10"/>
      <c r="M309" s="8"/>
      <c r="N309" s="5" t="s">
        <v>875</v>
      </c>
      <c r="O309" s="5" t="s">
        <v>52</v>
      </c>
      <c r="P309" s="5" t="s">
        <v>52</v>
      </c>
      <c r="Q309" s="5" t="s">
        <v>622</v>
      </c>
      <c r="R309" s="5" t="s">
        <v>63</v>
      </c>
      <c r="S309" s="5" t="s">
        <v>62</v>
      </c>
      <c r="T309" s="5" t="s">
        <v>62</v>
      </c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5" t="s">
        <v>52</v>
      </c>
      <c r="AS309" s="5" t="s">
        <v>52</v>
      </c>
      <c r="AT309" s="1"/>
      <c r="AU309" s="5" t="s">
        <v>876</v>
      </c>
      <c r="AV309" s="1">
        <v>241</v>
      </c>
    </row>
    <row r="310" spans="1:48" ht="30" customHeight="1">
      <c r="A310" s="8" t="s">
        <v>586</v>
      </c>
      <c r="B310" s="8" t="s">
        <v>562</v>
      </c>
      <c r="C310" s="8" t="s">
        <v>162</v>
      </c>
      <c r="D310" s="9">
        <v>1</v>
      </c>
      <c r="E310" s="10"/>
      <c r="F310" s="10"/>
      <c r="G310" s="10"/>
      <c r="H310" s="10"/>
      <c r="I310" s="10"/>
      <c r="J310" s="10"/>
      <c r="K310" s="10"/>
      <c r="L310" s="10"/>
      <c r="M310" s="8"/>
      <c r="N310" s="5" t="s">
        <v>878</v>
      </c>
      <c r="O310" s="5" t="s">
        <v>52</v>
      </c>
      <c r="P310" s="5" t="s">
        <v>52</v>
      </c>
      <c r="Q310" s="5" t="s">
        <v>622</v>
      </c>
      <c r="R310" s="5" t="s">
        <v>63</v>
      </c>
      <c r="S310" s="5" t="s">
        <v>62</v>
      </c>
      <c r="T310" s="5" t="s">
        <v>62</v>
      </c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5" t="s">
        <v>52</v>
      </c>
      <c r="AS310" s="5" t="s">
        <v>52</v>
      </c>
      <c r="AT310" s="1"/>
      <c r="AU310" s="5" t="s">
        <v>879</v>
      </c>
      <c r="AV310" s="1">
        <v>242</v>
      </c>
    </row>
    <row r="311" spans="1:48" ht="30" customHeight="1">
      <c r="A311" s="8" t="s">
        <v>880</v>
      </c>
      <c r="B311" s="8" t="s">
        <v>562</v>
      </c>
      <c r="C311" s="8" t="s">
        <v>162</v>
      </c>
      <c r="D311" s="9">
        <v>10</v>
      </c>
      <c r="E311" s="10"/>
      <c r="F311" s="10"/>
      <c r="G311" s="10"/>
      <c r="H311" s="10"/>
      <c r="I311" s="10"/>
      <c r="J311" s="10"/>
      <c r="K311" s="10"/>
      <c r="L311" s="10"/>
      <c r="M311" s="8"/>
      <c r="N311" s="5" t="s">
        <v>882</v>
      </c>
      <c r="O311" s="5" t="s">
        <v>52</v>
      </c>
      <c r="P311" s="5" t="s">
        <v>52</v>
      </c>
      <c r="Q311" s="5" t="s">
        <v>622</v>
      </c>
      <c r="R311" s="5" t="s">
        <v>63</v>
      </c>
      <c r="S311" s="5" t="s">
        <v>62</v>
      </c>
      <c r="T311" s="5" t="s">
        <v>62</v>
      </c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5" t="s">
        <v>52</v>
      </c>
      <c r="AS311" s="5" t="s">
        <v>52</v>
      </c>
      <c r="AT311" s="1"/>
      <c r="AU311" s="5" t="s">
        <v>883</v>
      </c>
      <c r="AV311" s="1">
        <v>243</v>
      </c>
    </row>
    <row r="312" spans="1:48" ht="30" customHeight="1">
      <c r="A312" s="8" t="s">
        <v>884</v>
      </c>
      <c r="B312" s="8" t="s">
        <v>166</v>
      </c>
      <c r="C312" s="8" t="s">
        <v>162</v>
      </c>
      <c r="D312" s="9">
        <v>11</v>
      </c>
      <c r="E312" s="10"/>
      <c r="F312" s="10"/>
      <c r="G312" s="10"/>
      <c r="H312" s="10"/>
      <c r="I312" s="10"/>
      <c r="J312" s="10"/>
      <c r="K312" s="10"/>
      <c r="L312" s="10"/>
      <c r="M312" s="8"/>
      <c r="N312" s="5" t="s">
        <v>886</v>
      </c>
      <c r="O312" s="5" t="s">
        <v>52</v>
      </c>
      <c r="P312" s="5" t="s">
        <v>52</v>
      </c>
      <c r="Q312" s="5" t="s">
        <v>622</v>
      </c>
      <c r="R312" s="5" t="s">
        <v>63</v>
      </c>
      <c r="S312" s="5" t="s">
        <v>62</v>
      </c>
      <c r="T312" s="5" t="s">
        <v>62</v>
      </c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5" t="s">
        <v>52</v>
      </c>
      <c r="AS312" s="5" t="s">
        <v>52</v>
      </c>
      <c r="AT312" s="1"/>
      <c r="AU312" s="5" t="s">
        <v>887</v>
      </c>
      <c r="AV312" s="1">
        <v>244</v>
      </c>
    </row>
    <row r="313" spans="1:48" ht="30" customHeight="1">
      <c r="A313" s="8" t="s">
        <v>884</v>
      </c>
      <c r="B313" s="8" t="s">
        <v>562</v>
      </c>
      <c r="C313" s="8" t="s">
        <v>162</v>
      </c>
      <c r="D313" s="9">
        <v>8</v>
      </c>
      <c r="E313" s="10"/>
      <c r="F313" s="10"/>
      <c r="G313" s="10"/>
      <c r="H313" s="10"/>
      <c r="I313" s="10"/>
      <c r="J313" s="10"/>
      <c r="K313" s="10"/>
      <c r="L313" s="10"/>
      <c r="M313" s="8"/>
      <c r="N313" s="5" t="s">
        <v>889</v>
      </c>
      <c r="O313" s="5" t="s">
        <v>52</v>
      </c>
      <c r="P313" s="5" t="s">
        <v>52</v>
      </c>
      <c r="Q313" s="5" t="s">
        <v>622</v>
      </c>
      <c r="R313" s="5" t="s">
        <v>63</v>
      </c>
      <c r="S313" s="5" t="s">
        <v>62</v>
      </c>
      <c r="T313" s="5" t="s">
        <v>62</v>
      </c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5" t="s">
        <v>52</v>
      </c>
      <c r="AS313" s="5" t="s">
        <v>52</v>
      </c>
      <c r="AT313" s="1"/>
      <c r="AU313" s="5" t="s">
        <v>890</v>
      </c>
      <c r="AV313" s="1">
        <v>245</v>
      </c>
    </row>
    <row r="314" spans="1:48" ht="30" customHeight="1">
      <c r="A314" s="8" t="s">
        <v>891</v>
      </c>
      <c r="B314" s="8" t="s">
        <v>602</v>
      </c>
      <c r="C314" s="8" t="s">
        <v>603</v>
      </c>
      <c r="D314" s="9">
        <v>1</v>
      </c>
      <c r="E314" s="10"/>
      <c r="F314" s="10"/>
      <c r="G314" s="10"/>
      <c r="H314" s="10"/>
      <c r="I314" s="10"/>
      <c r="J314" s="10"/>
      <c r="K314" s="10"/>
      <c r="L314" s="10"/>
      <c r="M314" s="8"/>
      <c r="N314" s="5" t="s">
        <v>893</v>
      </c>
      <c r="O314" s="5" t="s">
        <v>52</v>
      </c>
      <c r="P314" s="5" t="s">
        <v>52</v>
      </c>
      <c r="Q314" s="5" t="s">
        <v>622</v>
      </c>
      <c r="R314" s="5" t="s">
        <v>63</v>
      </c>
      <c r="S314" s="5" t="s">
        <v>62</v>
      </c>
      <c r="T314" s="5" t="s">
        <v>62</v>
      </c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5" t="s">
        <v>52</v>
      </c>
      <c r="AS314" s="5" t="s">
        <v>52</v>
      </c>
      <c r="AT314" s="1"/>
      <c r="AU314" s="5" t="s">
        <v>894</v>
      </c>
      <c r="AV314" s="1">
        <v>246</v>
      </c>
    </row>
    <row r="315" spans="1:48" ht="30" customHeight="1">
      <c r="A315" s="8" t="s">
        <v>895</v>
      </c>
      <c r="B315" s="8" t="s">
        <v>896</v>
      </c>
      <c r="C315" s="8" t="s">
        <v>897</v>
      </c>
      <c r="D315" s="9">
        <v>4</v>
      </c>
      <c r="E315" s="10"/>
      <c r="F315" s="10"/>
      <c r="G315" s="10"/>
      <c r="H315" s="10"/>
      <c r="I315" s="10"/>
      <c r="J315" s="10"/>
      <c r="K315" s="10"/>
      <c r="L315" s="10"/>
      <c r="M315" s="8"/>
      <c r="N315" s="5" t="s">
        <v>899</v>
      </c>
      <c r="O315" s="5" t="s">
        <v>52</v>
      </c>
      <c r="P315" s="5" t="s">
        <v>52</v>
      </c>
      <c r="Q315" s="5" t="s">
        <v>622</v>
      </c>
      <c r="R315" s="5" t="s">
        <v>63</v>
      </c>
      <c r="S315" s="5" t="s">
        <v>62</v>
      </c>
      <c r="T315" s="5" t="s">
        <v>62</v>
      </c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5" t="s">
        <v>52</v>
      </c>
      <c r="AS315" s="5" t="s">
        <v>52</v>
      </c>
      <c r="AT315" s="1"/>
      <c r="AU315" s="5" t="s">
        <v>900</v>
      </c>
      <c r="AV315" s="1">
        <v>247</v>
      </c>
    </row>
    <row r="316" spans="1:48" ht="30" customHeight="1">
      <c r="A316" s="8" t="s">
        <v>77</v>
      </c>
      <c r="B316" s="8" t="s">
        <v>78</v>
      </c>
      <c r="C316" s="8" t="s">
        <v>79</v>
      </c>
      <c r="D316" s="9">
        <v>19</v>
      </c>
      <c r="E316" s="10"/>
      <c r="F316" s="10"/>
      <c r="G316" s="10"/>
      <c r="H316" s="10"/>
      <c r="I316" s="10"/>
      <c r="J316" s="10"/>
      <c r="K316" s="10"/>
      <c r="L316" s="10"/>
      <c r="M316" s="8"/>
      <c r="N316" s="5" t="s">
        <v>80</v>
      </c>
      <c r="O316" s="5" t="s">
        <v>52</v>
      </c>
      <c r="P316" s="5" t="s">
        <v>52</v>
      </c>
      <c r="Q316" s="5" t="s">
        <v>622</v>
      </c>
      <c r="R316" s="5" t="s">
        <v>62</v>
      </c>
      <c r="S316" s="5" t="s">
        <v>62</v>
      </c>
      <c r="T316" s="5" t="s">
        <v>63</v>
      </c>
      <c r="U316" s="1"/>
      <c r="V316" s="1"/>
      <c r="W316" s="1"/>
      <c r="X316" s="1"/>
      <c r="Y316" s="1">
        <v>2</v>
      </c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5" t="s">
        <v>52</v>
      </c>
      <c r="AS316" s="5" t="s">
        <v>52</v>
      </c>
      <c r="AT316" s="1"/>
      <c r="AU316" s="5" t="s">
        <v>901</v>
      </c>
      <c r="AV316" s="1">
        <v>248</v>
      </c>
    </row>
    <row r="317" spans="1:48" ht="30" customHeight="1">
      <c r="A317" s="8" t="s">
        <v>210</v>
      </c>
      <c r="B317" s="8" t="s">
        <v>78</v>
      </c>
      <c r="C317" s="8" t="s">
        <v>79</v>
      </c>
      <c r="D317" s="9">
        <v>36</v>
      </c>
      <c r="E317" s="10"/>
      <c r="F317" s="10"/>
      <c r="G317" s="10"/>
      <c r="H317" s="10"/>
      <c r="I317" s="10"/>
      <c r="J317" s="10"/>
      <c r="K317" s="10"/>
      <c r="L317" s="10"/>
      <c r="M317" s="8"/>
      <c r="N317" s="5" t="s">
        <v>211</v>
      </c>
      <c r="O317" s="5" t="s">
        <v>52</v>
      </c>
      <c r="P317" s="5" t="s">
        <v>52</v>
      </c>
      <c r="Q317" s="5" t="s">
        <v>622</v>
      </c>
      <c r="R317" s="5" t="s">
        <v>62</v>
      </c>
      <c r="S317" s="5" t="s">
        <v>62</v>
      </c>
      <c r="T317" s="5" t="s">
        <v>63</v>
      </c>
      <c r="U317" s="1"/>
      <c r="V317" s="1"/>
      <c r="W317" s="1"/>
      <c r="X317" s="1"/>
      <c r="Y317" s="1">
        <v>2</v>
      </c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5" t="s">
        <v>52</v>
      </c>
      <c r="AS317" s="5" t="s">
        <v>52</v>
      </c>
      <c r="AT317" s="1"/>
      <c r="AU317" s="5" t="s">
        <v>902</v>
      </c>
      <c r="AV317" s="1">
        <v>249</v>
      </c>
    </row>
    <row r="318" spans="1:48" ht="30" customHeight="1">
      <c r="A318" s="8" t="s">
        <v>88</v>
      </c>
      <c r="B318" s="8" t="s">
        <v>89</v>
      </c>
      <c r="C318" s="8" t="s">
        <v>90</v>
      </c>
      <c r="D318" s="9">
        <v>1</v>
      </c>
      <c r="E318" s="10"/>
      <c r="F318" s="10"/>
      <c r="G318" s="10"/>
      <c r="H318" s="10"/>
      <c r="I318" s="10"/>
      <c r="J318" s="10"/>
      <c r="K318" s="10"/>
      <c r="L318" s="10"/>
      <c r="M318" s="8"/>
      <c r="N318" s="5" t="s">
        <v>213</v>
      </c>
      <c r="O318" s="5" t="s">
        <v>52</v>
      </c>
      <c r="P318" s="5" t="s">
        <v>52</v>
      </c>
      <c r="Q318" s="5" t="s">
        <v>622</v>
      </c>
      <c r="R318" s="5" t="s">
        <v>62</v>
      </c>
      <c r="S318" s="5" t="s">
        <v>62</v>
      </c>
      <c r="T318" s="5" t="s">
        <v>62</v>
      </c>
      <c r="U318" s="1">
        <v>1</v>
      </c>
      <c r="V318" s="1">
        <v>0</v>
      </c>
      <c r="W318" s="1">
        <v>0.02</v>
      </c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5" t="s">
        <v>52</v>
      </c>
      <c r="AS318" s="5" t="s">
        <v>52</v>
      </c>
      <c r="AT318" s="1"/>
      <c r="AU318" s="5" t="s">
        <v>903</v>
      </c>
      <c r="AV318" s="1">
        <v>834</v>
      </c>
    </row>
    <row r="319" spans="1:48" ht="30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</row>
    <row r="320" spans="1:48" ht="30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</row>
    <row r="321" spans="1:13" ht="30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</row>
    <row r="322" spans="1:13" ht="30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</row>
    <row r="323" spans="1:13" ht="30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</row>
    <row r="324" spans="1:13" ht="30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</row>
    <row r="325" spans="1:13" ht="30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</row>
    <row r="326" spans="1:13" ht="30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</row>
    <row r="327" spans="1:13" ht="30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</row>
    <row r="328" spans="1:13" ht="30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</row>
    <row r="329" spans="1:13" ht="30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</row>
    <row r="330" spans="1:13" ht="30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</row>
    <row r="331" spans="1:13" ht="30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</row>
    <row r="332" spans="1:13" ht="30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</row>
    <row r="333" spans="1:13" ht="30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</row>
    <row r="334" spans="1:13" ht="30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</row>
    <row r="335" spans="1:13" ht="30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</row>
    <row r="336" spans="1:13" ht="30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</row>
    <row r="337" spans="1:48" ht="30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</row>
    <row r="338" spans="1:48" ht="30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</row>
    <row r="339" spans="1:48" ht="30" customHeight="1">
      <c r="A339" s="9" t="s">
        <v>93</v>
      </c>
      <c r="B339" s="9"/>
      <c r="C339" s="9"/>
      <c r="D339" s="9"/>
      <c r="E339" s="9"/>
      <c r="F339" s="10">
        <f>SUM(F221:F338)</f>
        <v>0</v>
      </c>
      <c r="G339" s="9"/>
      <c r="H339" s="10">
        <f>SUM(H221:H338)</f>
        <v>0</v>
      </c>
      <c r="I339" s="9"/>
      <c r="J339" s="10">
        <f>SUM(J221:J338)</f>
        <v>0</v>
      </c>
      <c r="K339" s="9"/>
      <c r="L339" s="10">
        <f>SUM(L221:L338)</f>
        <v>0</v>
      </c>
      <c r="M339" s="9"/>
      <c r="N339" t="s">
        <v>94</v>
      </c>
    </row>
    <row r="340" spans="1:48" ht="30" customHeight="1">
      <c r="A340" s="8" t="s">
        <v>904</v>
      </c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1"/>
      <c r="O340" s="1"/>
      <c r="P340" s="1"/>
      <c r="Q340" s="5" t="s">
        <v>905</v>
      </c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</row>
    <row r="341" spans="1:48" ht="30" customHeight="1">
      <c r="A341" s="8" t="s">
        <v>906</v>
      </c>
      <c r="B341" s="8" t="s">
        <v>907</v>
      </c>
      <c r="C341" s="8" t="s">
        <v>603</v>
      </c>
      <c r="D341" s="9">
        <v>42</v>
      </c>
      <c r="E341" s="10"/>
      <c r="F341" s="10"/>
      <c r="G341" s="10"/>
      <c r="H341" s="10"/>
      <c r="I341" s="10"/>
      <c r="J341" s="10"/>
      <c r="K341" s="10"/>
      <c r="L341" s="10"/>
      <c r="M341" s="8"/>
      <c r="N341" s="5" t="s">
        <v>909</v>
      </c>
      <c r="O341" s="5" t="s">
        <v>52</v>
      </c>
      <c r="P341" s="5" t="s">
        <v>52</v>
      </c>
      <c r="Q341" s="5" t="s">
        <v>905</v>
      </c>
      <c r="R341" s="5" t="s">
        <v>63</v>
      </c>
      <c r="S341" s="5" t="s">
        <v>62</v>
      </c>
      <c r="T341" s="5" t="s">
        <v>62</v>
      </c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5" t="s">
        <v>52</v>
      </c>
      <c r="AS341" s="5" t="s">
        <v>52</v>
      </c>
      <c r="AT341" s="1"/>
      <c r="AU341" s="5" t="s">
        <v>910</v>
      </c>
      <c r="AV341" s="1">
        <v>251</v>
      </c>
    </row>
    <row r="342" spans="1:48" ht="30" customHeight="1">
      <c r="A342" s="8" t="s">
        <v>906</v>
      </c>
      <c r="B342" s="8" t="s">
        <v>911</v>
      </c>
      <c r="C342" s="8" t="s">
        <v>603</v>
      </c>
      <c r="D342" s="9">
        <v>26</v>
      </c>
      <c r="E342" s="10"/>
      <c r="F342" s="10"/>
      <c r="G342" s="10"/>
      <c r="H342" s="10"/>
      <c r="I342" s="10"/>
      <c r="J342" s="10"/>
      <c r="K342" s="10"/>
      <c r="L342" s="10"/>
      <c r="M342" s="8"/>
      <c r="N342" s="5" t="s">
        <v>913</v>
      </c>
      <c r="O342" s="5" t="s">
        <v>52</v>
      </c>
      <c r="P342" s="5" t="s">
        <v>52</v>
      </c>
      <c r="Q342" s="5" t="s">
        <v>905</v>
      </c>
      <c r="R342" s="5" t="s">
        <v>63</v>
      </c>
      <c r="S342" s="5" t="s">
        <v>62</v>
      </c>
      <c r="T342" s="5" t="s">
        <v>62</v>
      </c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5" t="s">
        <v>52</v>
      </c>
      <c r="AS342" s="5" t="s">
        <v>52</v>
      </c>
      <c r="AT342" s="1"/>
      <c r="AU342" s="5" t="s">
        <v>914</v>
      </c>
      <c r="AV342" s="1">
        <v>252</v>
      </c>
    </row>
    <row r="343" spans="1:48" ht="30" customHeight="1">
      <c r="A343" s="8" t="s">
        <v>915</v>
      </c>
      <c r="B343" s="8" t="s">
        <v>916</v>
      </c>
      <c r="C343" s="8" t="s">
        <v>603</v>
      </c>
      <c r="D343" s="9">
        <v>2</v>
      </c>
      <c r="E343" s="10"/>
      <c r="F343" s="10"/>
      <c r="G343" s="10"/>
      <c r="H343" s="10"/>
      <c r="I343" s="10"/>
      <c r="J343" s="10"/>
      <c r="K343" s="10"/>
      <c r="L343" s="10"/>
      <c r="M343" s="8"/>
      <c r="N343" s="5" t="s">
        <v>918</v>
      </c>
      <c r="O343" s="5" t="s">
        <v>52</v>
      </c>
      <c r="P343" s="5" t="s">
        <v>52</v>
      </c>
      <c r="Q343" s="5" t="s">
        <v>905</v>
      </c>
      <c r="R343" s="5" t="s">
        <v>63</v>
      </c>
      <c r="S343" s="5" t="s">
        <v>62</v>
      </c>
      <c r="T343" s="5" t="s">
        <v>62</v>
      </c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5" t="s">
        <v>52</v>
      </c>
      <c r="AS343" s="5" t="s">
        <v>52</v>
      </c>
      <c r="AT343" s="1"/>
      <c r="AU343" s="5" t="s">
        <v>919</v>
      </c>
      <c r="AV343" s="1">
        <v>253</v>
      </c>
    </row>
    <row r="344" spans="1:48" ht="30" customHeight="1">
      <c r="A344" s="8" t="s">
        <v>920</v>
      </c>
      <c r="B344" s="8" t="s">
        <v>921</v>
      </c>
      <c r="C344" s="8" t="s">
        <v>99</v>
      </c>
      <c r="D344" s="9">
        <v>1</v>
      </c>
      <c r="E344" s="10"/>
      <c r="F344" s="10"/>
      <c r="G344" s="10"/>
      <c r="H344" s="10"/>
      <c r="I344" s="10"/>
      <c r="J344" s="10"/>
      <c r="K344" s="10"/>
      <c r="L344" s="10"/>
      <c r="M344" s="8"/>
      <c r="N344" s="5" t="s">
        <v>922</v>
      </c>
      <c r="O344" s="5" t="s">
        <v>52</v>
      </c>
      <c r="P344" s="5" t="s">
        <v>52</v>
      </c>
      <c r="Q344" s="5" t="s">
        <v>905</v>
      </c>
      <c r="R344" s="5" t="s">
        <v>62</v>
      </c>
      <c r="S344" s="5" t="s">
        <v>62</v>
      </c>
      <c r="T344" s="5" t="s">
        <v>63</v>
      </c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5" t="s">
        <v>52</v>
      </c>
      <c r="AS344" s="5" t="s">
        <v>52</v>
      </c>
      <c r="AT344" s="1"/>
      <c r="AU344" s="5" t="s">
        <v>923</v>
      </c>
      <c r="AV344" s="1">
        <v>254</v>
      </c>
    </row>
    <row r="345" spans="1:48" ht="30" customHeight="1">
      <c r="A345" s="8" t="s">
        <v>924</v>
      </c>
      <c r="B345" s="8" t="s">
        <v>850</v>
      </c>
      <c r="C345" s="8" t="s">
        <v>162</v>
      </c>
      <c r="D345" s="9">
        <v>1</v>
      </c>
      <c r="E345" s="10"/>
      <c r="F345" s="10"/>
      <c r="G345" s="10"/>
      <c r="H345" s="10"/>
      <c r="I345" s="10"/>
      <c r="J345" s="10"/>
      <c r="K345" s="10"/>
      <c r="L345" s="10"/>
      <c r="M345" s="8"/>
      <c r="N345" s="5" t="s">
        <v>926</v>
      </c>
      <c r="O345" s="5" t="s">
        <v>52</v>
      </c>
      <c r="P345" s="5" t="s">
        <v>52</v>
      </c>
      <c r="Q345" s="5" t="s">
        <v>905</v>
      </c>
      <c r="R345" s="5" t="s">
        <v>63</v>
      </c>
      <c r="S345" s="5" t="s">
        <v>62</v>
      </c>
      <c r="T345" s="5" t="s">
        <v>62</v>
      </c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5" t="s">
        <v>52</v>
      </c>
      <c r="AS345" s="5" t="s">
        <v>52</v>
      </c>
      <c r="AT345" s="1"/>
      <c r="AU345" s="5" t="s">
        <v>927</v>
      </c>
      <c r="AV345" s="1">
        <v>255</v>
      </c>
    </row>
    <row r="346" spans="1:48" ht="30" customHeight="1">
      <c r="A346" s="8" t="s">
        <v>928</v>
      </c>
      <c r="B346" s="8" t="s">
        <v>929</v>
      </c>
      <c r="C346" s="8" t="s">
        <v>117</v>
      </c>
      <c r="D346" s="9">
        <v>6</v>
      </c>
      <c r="E346" s="10"/>
      <c r="F346" s="10"/>
      <c r="G346" s="10"/>
      <c r="H346" s="10"/>
      <c r="I346" s="10"/>
      <c r="J346" s="10"/>
      <c r="K346" s="10"/>
      <c r="L346" s="10"/>
      <c r="M346" s="8"/>
      <c r="N346" s="5" t="s">
        <v>930</v>
      </c>
      <c r="O346" s="5" t="s">
        <v>52</v>
      </c>
      <c r="P346" s="5" t="s">
        <v>52</v>
      </c>
      <c r="Q346" s="5" t="s">
        <v>905</v>
      </c>
      <c r="R346" s="5" t="s">
        <v>62</v>
      </c>
      <c r="S346" s="5" t="s">
        <v>62</v>
      </c>
      <c r="T346" s="5" t="s">
        <v>63</v>
      </c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5" t="s">
        <v>52</v>
      </c>
      <c r="AS346" s="5" t="s">
        <v>52</v>
      </c>
      <c r="AT346" s="1"/>
      <c r="AU346" s="5" t="s">
        <v>931</v>
      </c>
      <c r="AV346" s="1">
        <v>256</v>
      </c>
    </row>
    <row r="347" spans="1:48" ht="30" customHeight="1">
      <c r="A347" s="8" t="s">
        <v>932</v>
      </c>
      <c r="B347" s="8" t="s">
        <v>933</v>
      </c>
      <c r="C347" s="8" t="s">
        <v>117</v>
      </c>
      <c r="D347" s="9">
        <v>24</v>
      </c>
      <c r="E347" s="10"/>
      <c r="F347" s="10"/>
      <c r="G347" s="10"/>
      <c r="H347" s="10"/>
      <c r="I347" s="10"/>
      <c r="J347" s="10"/>
      <c r="K347" s="10"/>
      <c r="L347" s="10"/>
      <c r="M347" s="8"/>
      <c r="N347" s="5" t="s">
        <v>934</v>
      </c>
      <c r="O347" s="5" t="s">
        <v>52</v>
      </c>
      <c r="P347" s="5" t="s">
        <v>52</v>
      </c>
      <c r="Q347" s="5" t="s">
        <v>905</v>
      </c>
      <c r="R347" s="5" t="s">
        <v>62</v>
      </c>
      <c r="S347" s="5" t="s">
        <v>62</v>
      </c>
      <c r="T347" s="5" t="s">
        <v>63</v>
      </c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5" t="s">
        <v>52</v>
      </c>
      <c r="AS347" s="5" t="s">
        <v>52</v>
      </c>
      <c r="AT347" s="1"/>
      <c r="AU347" s="5" t="s">
        <v>935</v>
      </c>
      <c r="AV347" s="1">
        <v>257</v>
      </c>
    </row>
    <row r="348" spans="1:48" ht="30" customHeight="1">
      <c r="A348" s="8" t="s">
        <v>936</v>
      </c>
      <c r="B348" s="8" t="s">
        <v>937</v>
      </c>
      <c r="C348" s="8" t="s">
        <v>99</v>
      </c>
      <c r="D348" s="9">
        <v>1</v>
      </c>
      <c r="E348" s="10"/>
      <c r="F348" s="10"/>
      <c r="G348" s="10"/>
      <c r="H348" s="10"/>
      <c r="I348" s="10"/>
      <c r="J348" s="10"/>
      <c r="K348" s="10"/>
      <c r="L348" s="10"/>
      <c r="M348" s="8"/>
      <c r="N348" s="5" t="s">
        <v>938</v>
      </c>
      <c r="O348" s="5" t="s">
        <v>52</v>
      </c>
      <c r="P348" s="5" t="s">
        <v>52</v>
      </c>
      <c r="Q348" s="5" t="s">
        <v>905</v>
      </c>
      <c r="R348" s="5" t="s">
        <v>62</v>
      </c>
      <c r="S348" s="5" t="s">
        <v>62</v>
      </c>
      <c r="T348" s="5" t="s">
        <v>63</v>
      </c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5" t="s">
        <v>52</v>
      </c>
      <c r="AS348" s="5" t="s">
        <v>52</v>
      </c>
      <c r="AT348" s="1"/>
      <c r="AU348" s="5" t="s">
        <v>939</v>
      </c>
      <c r="AV348" s="1">
        <v>258</v>
      </c>
    </row>
    <row r="349" spans="1:48" ht="30" customHeight="1">
      <c r="A349" s="8" t="s">
        <v>936</v>
      </c>
      <c r="B349" s="8" t="s">
        <v>940</v>
      </c>
      <c r="C349" s="8" t="s">
        <v>99</v>
      </c>
      <c r="D349" s="9">
        <v>36</v>
      </c>
      <c r="E349" s="10"/>
      <c r="F349" s="10"/>
      <c r="G349" s="10"/>
      <c r="H349" s="10"/>
      <c r="I349" s="10"/>
      <c r="J349" s="10"/>
      <c r="K349" s="10"/>
      <c r="L349" s="10"/>
      <c r="M349" s="8"/>
      <c r="N349" s="5" t="s">
        <v>941</v>
      </c>
      <c r="O349" s="5" t="s">
        <v>52</v>
      </c>
      <c r="P349" s="5" t="s">
        <v>52</v>
      </c>
      <c r="Q349" s="5" t="s">
        <v>905</v>
      </c>
      <c r="R349" s="5" t="s">
        <v>62</v>
      </c>
      <c r="S349" s="5" t="s">
        <v>62</v>
      </c>
      <c r="T349" s="5" t="s">
        <v>63</v>
      </c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5" t="s">
        <v>52</v>
      </c>
      <c r="AS349" s="5" t="s">
        <v>52</v>
      </c>
      <c r="AT349" s="1"/>
      <c r="AU349" s="5" t="s">
        <v>942</v>
      </c>
      <c r="AV349" s="1">
        <v>259</v>
      </c>
    </row>
    <row r="350" spans="1:48" ht="30" customHeight="1">
      <c r="A350" s="8" t="s">
        <v>943</v>
      </c>
      <c r="B350" s="8" t="s">
        <v>562</v>
      </c>
      <c r="C350" s="8" t="s">
        <v>162</v>
      </c>
      <c r="D350" s="9">
        <v>1</v>
      </c>
      <c r="E350" s="10"/>
      <c r="F350" s="10"/>
      <c r="G350" s="10"/>
      <c r="H350" s="10"/>
      <c r="I350" s="10"/>
      <c r="J350" s="10"/>
      <c r="K350" s="10"/>
      <c r="L350" s="10"/>
      <c r="M350" s="8"/>
      <c r="N350" s="5" t="s">
        <v>945</v>
      </c>
      <c r="O350" s="5" t="s">
        <v>52</v>
      </c>
      <c r="P350" s="5" t="s">
        <v>52</v>
      </c>
      <c r="Q350" s="5" t="s">
        <v>905</v>
      </c>
      <c r="R350" s="5" t="s">
        <v>63</v>
      </c>
      <c r="S350" s="5" t="s">
        <v>62</v>
      </c>
      <c r="T350" s="5" t="s">
        <v>62</v>
      </c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5" t="s">
        <v>52</v>
      </c>
      <c r="AS350" s="5" t="s">
        <v>52</v>
      </c>
      <c r="AT350" s="1"/>
      <c r="AU350" s="5" t="s">
        <v>946</v>
      </c>
      <c r="AV350" s="1">
        <v>263</v>
      </c>
    </row>
    <row r="351" spans="1:48" ht="30" customHeight="1">
      <c r="A351" s="8" t="s">
        <v>943</v>
      </c>
      <c r="B351" s="8" t="s">
        <v>947</v>
      </c>
      <c r="C351" s="8" t="s">
        <v>162</v>
      </c>
      <c r="D351" s="9">
        <v>24</v>
      </c>
      <c r="E351" s="10"/>
      <c r="F351" s="10"/>
      <c r="G351" s="10"/>
      <c r="H351" s="10"/>
      <c r="I351" s="10"/>
      <c r="J351" s="10"/>
      <c r="K351" s="10"/>
      <c r="L351" s="10"/>
      <c r="M351" s="8"/>
      <c r="N351" s="5" t="s">
        <v>949</v>
      </c>
      <c r="O351" s="5" t="s">
        <v>52</v>
      </c>
      <c r="P351" s="5" t="s">
        <v>52</v>
      </c>
      <c r="Q351" s="5" t="s">
        <v>905</v>
      </c>
      <c r="R351" s="5" t="s">
        <v>63</v>
      </c>
      <c r="S351" s="5" t="s">
        <v>62</v>
      </c>
      <c r="T351" s="5" t="s">
        <v>62</v>
      </c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5" t="s">
        <v>52</v>
      </c>
      <c r="AS351" s="5" t="s">
        <v>52</v>
      </c>
      <c r="AT351" s="1"/>
      <c r="AU351" s="5" t="s">
        <v>950</v>
      </c>
      <c r="AV351" s="1">
        <v>264</v>
      </c>
    </row>
    <row r="352" spans="1:48" ht="30" customHeight="1">
      <c r="A352" s="8" t="s">
        <v>951</v>
      </c>
      <c r="B352" s="8" t="s">
        <v>562</v>
      </c>
      <c r="C352" s="8" t="s">
        <v>117</v>
      </c>
      <c r="D352" s="9">
        <v>2</v>
      </c>
      <c r="E352" s="10"/>
      <c r="F352" s="10"/>
      <c r="G352" s="10"/>
      <c r="H352" s="10"/>
      <c r="I352" s="10"/>
      <c r="J352" s="10"/>
      <c r="K352" s="10"/>
      <c r="L352" s="10"/>
      <c r="M352" s="8"/>
      <c r="N352" s="5" t="s">
        <v>952</v>
      </c>
      <c r="O352" s="5" t="s">
        <v>52</v>
      </c>
      <c r="P352" s="5" t="s">
        <v>52</v>
      </c>
      <c r="Q352" s="5" t="s">
        <v>905</v>
      </c>
      <c r="R352" s="5" t="s">
        <v>62</v>
      </c>
      <c r="S352" s="5" t="s">
        <v>62</v>
      </c>
      <c r="T352" s="5" t="s">
        <v>63</v>
      </c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5" t="s">
        <v>52</v>
      </c>
      <c r="AS352" s="5" t="s">
        <v>52</v>
      </c>
      <c r="AT352" s="1"/>
      <c r="AU352" s="5" t="s">
        <v>953</v>
      </c>
      <c r="AV352" s="1">
        <v>260</v>
      </c>
    </row>
    <row r="353" spans="1:48" ht="30" customHeight="1">
      <c r="A353" s="8" t="s">
        <v>951</v>
      </c>
      <c r="B353" s="8" t="s">
        <v>947</v>
      </c>
      <c r="C353" s="8" t="s">
        <v>117</v>
      </c>
      <c r="D353" s="9">
        <v>48</v>
      </c>
      <c r="E353" s="10"/>
      <c r="F353" s="10"/>
      <c r="G353" s="10"/>
      <c r="H353" s="10"/>
      <c r="I353" s="10"/>
      <c r="J353" s="10"/>
      <c r="K353" s="10"/>
      <c r="L353" s="10"/>
      <c r="M353" s="8"/>
      <c r="N353" s="5" t="s">
        <v>954</v>
      </c>
      <c r="O353" s="5" t="s">
        <v>52</v>
      </c>
      <c r="P353" s="5" t="s">
        <v>52</v>
      </c>
      <c r="Q353" s="5" t="s">
        <v>905</v>
      </c>
      <c r="R353" s="5" t="s">
        <v>62</v>
      </c>
      <c r="S353" s="5" t="s">
        <v>62</v>
      </c>
      <c r="T353" s="5" t="s">
        <v>63</v>
      </c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5" t="s">
        <v>52</v>
      </c>
      <c r="AS353" s="5" t="s">
        <v>52</v>
      </c>
      <c r="AT353" s="1"/>
      <c r="AU353" s="5" t="s">
        <v>955</v>
      </c>
      <c r="AV353" s="1">
        <v>261</v>
      </c>
    </row>
    <row r="354" spans="1:48" ht="30" customHeight="1">
      <c r="A354" s="8" t="s">
        <v>956</v>
      </c>
      <c r="B354" s="8" t="s">
        <v>562</v>
      </c>
      <c r="C354" s="8" t="s">
        <v>117</v>
      </c>
      <c r="D354" s="9">
        <v>1</v>
      </c>
      <c r="E354" s="10"/>
      <c r="F354" s="10"/>
      <c r="G354" s="10"/>
      <c r="H354" s="10"/>
      <c r="I354" s="10"/>
      <c r="J354" s="10"/>
      <c r="K354" s="10"/>
      <c r="L354" s="10"/>
      <c r="M354" s="8"/>
      <c r="N354" s="5" t="s">
        <v>957</v>
      </c>
      <c r="O354" s="5" t="s">
        <v>52</v>
      </c>
      <c r="P354" s="5" t="s">
        <v>52</v>
      </c>
      <c r="Q354" s="5" t="s">
        <v>905</v>
      </c>
      <c r="R354" s="5" t="s">
        <v>62</v>
      </c>
      <c r="S354" s="5" t="s">
        <v>62</v>
      </c>
      <c r="T354" s="5" t="s">
        <v>63</v>
      </c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5" t="s">
        <v>52</v>
      </c>
      <c r="AS354" s="5" t="s">
        <v>52</v>
      </c>
      <c r="AT354" s="1"/>
      <c r="AU354" s="5" t="s">
        <v>958</v>
      </c>
      <c r="AV354" s="1">
        <v>262</v>
      </c>
    </row>
    <row r="355" spans="1:48" ht="30" customHeight="1">
      <c r="A355" s="8" t="s">
        <v>959</v>
      </c>
      <c r="B355" s="8" t="s">
        <v>52</v>
      </c>
      <c r="C355" s="8" t="s">
        <v>117</v>
      </c>
      <c r="D355" s="9">
        <v>6</v>
      </c>
      <c r="E355" s="10"/>
      <c r="F355" s="10"/>
      <c r="G355" s="10"/>
      <c r="H355" s="10"/>
      <c r="I355" s="10"/>
      <c r="J355" s="10"/>
      <c r="K355" s="10"/>
      <c r="L355" s="10"/>
      <c r="M355" s="8"/>
      <c r="N355" s="5" t="s">
        <v>960</v>
      </c>
      <c r="O355" s="5" t="s">
        <v>52</v>
      </c>
      <c r="P355" s="5" t="s">
        <v>52</v>
      </c>
      <c r="Q355" s="5" t="s">
        <v>905</v>
      </c>
      <c r="R355" s="5" t="s">
        <v>62</v>
      </c>
      <c r="S355" s="5" t="s">
        <v>62</v>
      </c>
      <c r="T355" s="5" t="s">
        <v>63</v>
      </c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5" t="s">
        <v>52</v>
      </c>
      <c r="AS355" s="5" t="s">
        <v>52</v>
      </c>
      <c r="AT355" s="1"/>
      <c r="AU355" s="5" t="s">
        <v>961</v>
      </c>
      <c r="AV355" s="1">
        <v>265</v>
      </c>
    </row>
    <row r="356" spans="1:48" ht="30" customHeight="1">
      <c r="A356" s="8" t="s">
        <v>523</v>
      </c>
      <c r="B356" s="8" t="s">
        <v>562</v>
      </c>
      <c r="C356" s="8" t="s">
        <v>162</v>
      </c>
      <c r="D356" s="9">
        <v>1</v>
      </c>
      <c r="E356" s="10"/>
      <c r="F356" s="10"/>
      <c r="G356" s="10"/>
      <c r="H356" s="10"/>
      <c r="I356" s="10"/>
      <c r="J356" s="10"/>
      <c r="K356" s="10"/>
      <c r="L356" s="10"/>
      <c r="M356" s="8"/>
      <c r="N356" s="5" t="s">
        <v>848</v>
      </c>
      <c r="O356" s="5" t="s">
        <v>52</v>
      </c>
      <c r="P356" s="5" t="s">
        <v>52</v>
      </c>
      <c r="Q356" s="5" t="s">
        <v>905</v>
      </c>
      <c r="R356" s="5" t="s">
        <v>63</v>
      </c>
      <c r="S356" s="5" t="s">
        <v>62</v>
      </c>
      <c r="T356" s="5" t="s">
        <v>62</v>
      </c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5" t="s">
        <v>52</v>
      </c>
      <c r="AS356" s="5" t="s">
        <v>52</v>
      </c>
      <c r="AT356" s="1"/>
      <c r="AU356" s="5" t="s">
        <v>962</v>
      </c>
      <c r="AV356" s="1">
        <v>266</v>
      </c>
    </row>
    <row r="357" spans="1:48" ht="30" customHeight="1">
      <c r="A357" s="8" t="s">
        <v>523</v>
      </c>
      <c r="B357" s="8" t="s">
        <v>873</v>
      </c>
      <c r="C357" s="8" t="s">
        <v>162</v>
      </c>
      <c r="D357" s="9">
        <v>26</v>
      </c>
      <c r="E357" s="10"/>
      <c r="F357" s="10"/>
      <c r="G357" s="10"/>
      <c r="H357" s="10"/>
      <c r="I357" s="10"/>
      <c r="J357" s="10"/>
      <c r="K357" s="10"/>
      <c r="L357" s="10"/>
      <c r="M357" s="8"/>
      <c r="N357" s="5" t="s">
        <v>964</v>
      </c>
      <c r="O357" s="5" t="s">
        <v>52</v>
      </c>
      <c r="P357" s="5" t="s">
        <v>52</v>
      </c>
      <c r="Q357" s="5" t="s">
        <v>905</v>
      </c>
      <c r="R357" s="5" t="s">
        <v>63</v>
      </c>
      <c r="S357" s="5" t="s">
        <v>62</v>
      </c>
      <c r="T357" s="5" t="s">
        <v>62</v>
      </c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5" t="s">
        <v>52</v>
      </c>
      <c r="AS357" s="5" t="s">
        <v>52</v>
      </c>
      <c r="AT357" s="1"/>
      <c r="AU357" s="5" t="s">
        <v>965</v>
      </c>
      <c r="AV357" s="1">
        <v>267</v>
      </c>
    </row>
    <row r="358" spans="1:48" ht="30" customHeight="1">
      <c r="A358" s="8" t="s">
        <v>523</v>
      </c>
      <c r="B358" s="8" t="s">
        <v>947</v>
      </c>
      <c r="C358" s="8" t="s">
        <v>162</v>
      </c>
      <c r="D358" s="9">
        <v>48</v>
      </c>
      <c r="E358" s="10"/>
      <c r="F358" s="10"/>
      <c r="G358" s="10"/>
      <c r="H358" s="10"/>
      <c r="I358" s="10"/>
      <c r="J358" s="10"/>
      <c r="K358" s="10"/>
      <c r="L358" s="10"/>
      <c r="M358" s="8"/>
      <c r="N358" s="5" t="s">
        <v>967</v>
      </c>
      <c r="O358" s="5" t="s">
        <v>52</v>
      </c>
      <c r="P358" s="5" t="s">
        <v>52</v>
      </c>
      <c r="Q358" s="5" t="s">
        <v>905</v>
      </c>
      <c r="R358" s="5" t="s">
        <v>63</v>
      </c>
      <c r="S358" s="5" t="s">
        <v>62</v>
      </c>
      <c r="T358" s="5" t="s">
        <v>62</v>
      </c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5" t="s">
        <v>52</v>
      </c>
      <c r="AS358" s="5" t="s">
        <v>52</v>
      </c>
      <c r="AT358" s="1"/>
      <c r="AU358" s="5" t="s">
        <v>968</v>
      </c>
      <c r="AV358" s="1">
        <v>268</v>
      </c>
    </row>
    <row r="359" spans="1:48" ht="30" customHeight="1">
      <c r="A359" s="8" t="s">
        <v>523</v>
      </c>
      <c r="B359" s="8" t="s">
        <v>969</v>
      </c>
      <c r="C359" s="8" t="s">
        <v>162</v>
      </c>
      <c r="D359" s="9">
        <v>4</v>
      </c>
      <c r="E359" s="10"/>
      <c r="F359" s="10"/>
      <c r="G359" s="10"/>
      <c r="H359" s="10"/>
      <c r="I359" s="10"/>
      <c r="J359" s="10"/>
      <c r="K359" s="10"/>
      <c r="L359" s="10"/>
      <c r="M359" s="8"/>
      <c r="N359" s="5" t="s">
        <v>971</v>
      </c>
      <c r="O359" s="5" t="s">
        <v>52</v>
      </c>
      <c r="P359" s="5" t="s">
        <v>52</v>
      </c>
      <c r="Q359" s="5" t="s">
        <v>905</v>
      </c>
      <c r="R359" s="5" t="s">
        <v>63</v>
      </c>
      <c r="S359" s="5" t="s">
        <v>62</v>
      </c>
      <c r="T359" s="5" t="s">
        <v>62</v>
      </c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5" t="s">
        <v>52</v>
      </c>
      <c r="AS359" s="5" t="s">
        <v>52</v>
      </c>
      <c r="AT359" s="1"/>
      <c r="AU359" s="5" t="s">
        <v>972</v>
      </c>
      <c r="AV359" s="1">
        <v>269</v>
      </c>
    </row>
    <row r="360" spans="1:48" ht="30" customHeight="1">
      <c r="A360" s="8" t="s">
        <v>566</v>
      </c>
      <c r="B360" s="8" t="s">
        <v>850</v>
      </c>
      <c r="C360" s="8" t="s">
        <v>162</v>
      </c>
      <c r="D360" s="9">
        <v>1</v>
      </c>
      <c r="E360" s="10"/>
      <c r="F360" s="10"/>
      <c r="G360" s="10"/>
      <c r="H360" s="10"/>
      <c r="I360" s="10"/>
      <c r="J360" s="10"/>
      <c r="K360" s="10"/>
      <c r="L360" s="10"/>
      <c r="M360" s="8"/>
      <c r="N360" s="5" t="s">
        <v>871</v>
      </c>
      <c r="O360" s="5" t="s">
        <v>52</v>
      </c>
      <c r="P360" s="5" t="s">
        <v>52</v>
      </c>
      <c r="Q360" s="5" t="s">
        <v>905</v>
      </c>
      <c r="R360" s="5" t="s">
        <v>63</v>
      </c>
      <c r="S360" s="5" t="s">
        <v>62</v>
      </c>
      <c r="T360" s="5" t="s">
        <v>62</v>
      </c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5" t="s">
        <v>52</v>
      </c>
      <c r="AS360" s="5" t="s">
        <v>52</v>
      </c>
      <c r="AT360" s="1"/>
      <c r="AU360" s="5" t="s">
        <v>973</v>
      </c>
      <c r="AV360" s="1">
        <v>270</v>
      </c>
    </row>
    <row r="361" spans="1:48" ht="30" customHeight="1">
      <c r="A361" s="8" t="s">
        <v>566</v>
      </c>
      <c r="B361" s="8" t="s">
        <v>947</v>
      </c>
      <c r="C361" s="8" t="s">
        <v>162</v>
      </c>
      <c r="D361" s="9">
        <v>26</v>
      </c>
      <c r="E361" s="10"/>
      <c r="F361" s="10"/>
      <c r="G361" s="10"/>
      <c r="H361" s="10"/>
      <c r="I361" s="10"/>
      <c r="J361" s="10"/>
      <c r="K361" s="10"/>
      <c r="L361" s="10"/>
      <c r="M361" s="8"/>
      <c r="N361" s="5" t="s">
        <v>975</v>
      </c>
      <c r="O361" s="5" t="s">
        <v>52</v>
      </c>
      <c r="P361" s="5" t="s">
        <v>52</v>
      </c>
      <c r="Q361" s="5" t="s">
        <v>905</v>
      </c>
      <c r="R361" s="5" t="s">
        <v>63</v>
      </c>
      <c r="S361" s="5" t="s">
        <v>62</v>
      </c>
      <c r="T361" s="5" t="s">
        <v>62</v>
      </c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5" t="s">
        <v>52</v>
      </c>
      <c r="AS361" s="5" t="s">
        <v>52</v>
      </c>
      <c r="AT361" s="1"/>
      <c r="AU361" s="5" t="s">
        <v>976</v>
      </c>
      <c r="AV361" s="1">
        <v>271</v>
      </c>
    </row>
    <row r="362" spans="1:48" ht="30" customHeight="1">
      <c r="A362" s="8" t="s">
        <v>566</v>
      </c>
      <c r="B362" s="8" t="s">
        <v>969</v>
      </c>
      <c r="C362" s="8" t="s">
        <v>162</v>
      </c>
      <c r="D362" s="9">
        <v>48</v>
      </c>
      <c r="E362" s="10"/>
      <c r="F362" s="10"/>
      <c r="G362" s="10"/>
      <c r="H362" s="10"/>
      <c r="I362" s="10"/>
      <c r="J362" s="10"/>
      <c r="K362" s="10"/>
      <c r="L362" s="10"/>
      <c r="M362" s="8"/>
      <c r="N362" s="5" t="s">
        <v>978</v>
      </c>
      <c r="O362" s="5" t="s">
        <v>52</v>
      </c>
      <c r="P362" s="5" t="s">
        <v>52</v>
      </c>
      <c r="Q362" s="5" t="s">
        <v>905</v>
      </c>
      <c r="R362" s="5" t="s">
        <v>63</v>
      </c>
      <c r="S362" s="5" t="s">
        <v>62</v>
      </c>
      <c r="T362" s="5" t="s">
        <v>62</v>
      </c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5" t="s">
        <v>52</v>
      </c>
      <c r="AS362" s="5" t="s">
        <v>52</v>
      </c>
      <c r="AT362" s="1"/>
      <c r="AU362" s="5" t="s">
        <v>979</v>
      </c>
      <c r="AV362" s="1">
        <v>272</v>
      </c>
    </row>
    <row r="363" spans="1:48" ht="30" customHeight="1">
      <c r="A363" s="8" t="s">
        <v>566</v>
      </c>
      <c r="B363" s="8" t="s">
        <v>980</v>
      </c>
      <c r="C363" s="8" t="s">
        <v>162</v>
      </c>
      <c r="D363" s="9">
        <v>4</v>
      </c>
      <c r="E363" s="10"/>
      <c r="F363" s="10"/>
      <c r="G363" s="10"/>
      <c r="H363" s="10"/>
      <c r="I363" s="10"/>
      <c r="J363" s="10"/>
      <c r="K363" s="10"/>
      <c r="L363" s="10"/>
      <c r="M363" s="8"/>
      <c r="N363" s="5" t="s">
        <v>982</v>
      </c>
      <c r="O363" s="5" t="s">
        <v>52</v>
      </c>
      <c r="P363" s="5" t="s">
        <v>52</v>
      </c>
      <c r="Q363" s="5" t="s">
        <v>905</v>
      </c>
      <c r="R363" s="5" t="s">
        <v>63</v>
      </c>
      <c r="S363" s="5" t="s">
        <v>62</v>
      </c>
      <c r="T363" s="5" t="s">
        <v>62</v>
      </c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5" t="s">
        <v>52</v>
      </c>
      <c r="AS363" s="5" t="s">
        <v>52</v>
      </c>
      <c r="AT363" s="1"/>
      <c r="AU363" s="5" t="s">
        <v>983</v>
      </c>
      <c r="AV363" s="1">
        <v>273</v>
      </c>
    </row>
    <row r="364" spans="1:48" ht="30" customHeight="1">
      <c r="A364" s="8" t="s">
        <v>984</v>
      </c>
      <c r="B364" s="8" t="s">
        <v>985</v>
      </c>
      <c r="C364" s="8" t="s">
        <v>99</v>
      </c>
      <c r="D364" s="9">
        <v>5</v>
      </c>
      <c r="E364" s="10"/>
      <c r="F364" s="10"/>
      <c r="G364" s="10"/>
      <c r="H364" s="10"/>
      <c r="I364" s="10"/>
      <c r="J364" s="10"/>
      <c r="K364" s="10"/>
      <c r="L364" s="10"/>
      <c r="M364" s="8"/>
      <c r="N364" s="5" t="s">
        <v>986</v>
      </c>
      <c r="O364" s="5" t="s">
        <v>52</v>
      </c>
      <c r="P364" s="5" t="s">
        <v>52</v>
      </c>
      <c r="Q364" s="5" t="s">
        <v>905</v>
      </c>
      <c r="R364" s="5" t="s">
        <v>62</v>
      </c>
      <c r="S364" s="5" t="s">
        <v>62</v>
      </c>
      <c r="T364" s="5" t="s">
        <v>63</v>
      </c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5" t="s">
        <v>52</v>
      </c>
      <c r="AS364" s="5" t="s">
        <v>52</v>
      </c>
      <c r="AT364" s="1"/>
      <c r="AU364" s="5" t="s">
        <v>987</v>
      </c>
      <c r="AV364" s="1">
        <v>274</v>
      </c>
    </row>
    <row r="365" spans="1:48" ht="30" customHeight="1">
      <c r="A365" s="8" t="s">
        <v>984</v>
      </c>
      <c r="B365" s="8" t="s">
        <v>988</v>
      </c>
      <c r="C365" s="8" t="s">
        <v>99</v>
      </c>
      <c r="D365" s="9">
        <v>8</v>
      </c>
      <c r="E365" s="10"/>
      <c r="F365" s="10"/>
      <c r="G365" s="10"/>
      <c r="H365" s="10"/>
      <c r="I365" s="10"/>
      <c r="J365" s="10"/>
      <c r="K365" s="10"/>
      <c r="L365" s="10"/>
      <c r="M365" s="8"/>
      <c r="N365" s="5" t="s">
        <v>989</v>
      </c>
      <c r="O365" s="5" t="s">
        <v>52</v>
      </c>
      <c r="P365" s="5" t="s">
        <v>52</v>
      </c>
      <c r="Q365" s="5" t="s">
        <v>905</v>
      </c>
      <c r="R365" s="5" t="s">
        <v>62</v>
      </c>
      <c r="S365" s="5" t="s">
        <v>62</v>
      </c>
      <c r="T365" s="5" t="s">
        <v>63</v>
      </c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5" t="s">
        <v>52</v>
      </c>
      <c r="AS365" s="5" t="s">
        <v>52</v>
      </c>
      <c r="AT365" s="1"/>
      <c r="AU365" s="5" t="s">
        <v>990</v>
      </c>
      <c r="AV365" s="1">
        <v>275</v>
      </c>
    </row>
    <row r="366" spans="1:48" ht="30" customHeight="1">
      <c r="A366" s="8" t="s">
        <v>991</v>
      </c>
      <c r="B366" s="8" t="s">
        <v>992</v>
      </c>
      <c r="C366" s="8" t="s">
        <v>603</v>
      </c>
      <c r="D366" s="9">
        <v>1</v>
      </c>
      <c r="E366" s="10"/>
      <c r="F366" s="10"/>
      <c r="G366" s="10"/>
      <c r="H366" s="10"/>
      <c r="I366" s="10"/>
      <c r="J366" s="10"/>
      <c r="K366" s="10"/>
      <c r="L366" s="10"/>
      <c r="M366" s="8"/>
      <c r="N366" s="5" t="s">
        <v>993</v>
      </c>
      <c r="O366" s="5" t="s">
        <v>52</v>
      </c>
      <c r="P366" s="5" t="s">
        <v>52</v>
      </c>
      <c r="Q366" s="5" t="s">
        <v>905</v>
      </c>
      <c r="R366" s="5" t="s">
        <v>62</v>
      </c>
      <c r="S366" s="5" t="s">
        <v>62</v>
      </c>
      <c r="T366" s="5" t="s">
        <v>63</v>
      </c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5" t="s">
        <v>52</v>
      </c>
      <c r="AS366" s="5" t="s">
        <v>52</v>
      </c>
      <c r="AT366" s="1"/>
      <c r="AU366" s="5" t="s">
        <v>994</v>
      </c>
      <c r="AV366" s="1">
        <v>276</v>
      </c>
    </row>
    <row r="367" spans="1:48" ht="30" customHeight="1">
      <c r="A367" s="8" t="s">
        <v>601</v>
      </c>
      <c r="B367" s="8" t="s">
        <v>995</v>
      </c>
      <c r="C367" s="8" t="s">
        <v>603</v>
      </c>
      <c r="D367" s="9">
        <v>6</v>
      </c>
      <c r="E367" s="10"/>
      <c r="F367" s="10"/>
      <c r="G367" s="10"/>
      <c r="H367" s="10"/>
      <c r="I367" s="10"/>
      <c r="J367" s="10"/>
      <c r="K367" s="10"/>
      <c r="L367" s="10"/>
      <c r="M367" s="8"/>
      <c r="N367" s="5" t="s">
        <v>997</v>
      </c>
      <c r="O367" s="5" t="s">
        <v>52</v>
      </c>
      <c r="P367" s="5" t="s">
        <v>52</v>
      </c>
      <c r="Q367" s="5" t="s">
        <v>905</v>
      </c>
      <c r="R367" s="5" t="s">
        <v>63</v>
      </c>
      <c r="S367" s="5" t="s">
        <v>62</v>
      </c>
      <c r="T367" s="5" t="s">
        <v>62</v>
      </c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5" t="s">
        <v>52</v>
      </c>
      <c r="AS367" s="5" t="s">
        <v>52</v>
      </c>
      <c r="AT367" s="1"/>
      <c r="AU367" s="5" t="s">
        <v>998</v>
      </c>
      <c r="AV367" s="1">
        <v>277</v>
      </c>
    </row>
    <row r="368" spans="1:48" ht="30" customHeight="1">
      <c r="A368" s="8" t="s">
        <v>607</v>
      </c>
      <c r="B368" s="8" t="s">
        <v>999</v>
      </c>
      <c r="C368" s="8" t="s">
        <v>603</v>
      </c>
      <c r="D368" s="9">
        <v>6</v>
      </c>
      <c r="E368" s="10"/>
      <c r="F368" s="10"/>
      <c r="G368" s="10"/>
      <c r="H368" s="10"/>
      <c r="I368" s="10"/>
      <c r="J368" s="10"/>
      <c r="K368" s="10"/>
      <c r="L368" s="10"/>
      <c r="M368" s="8"/>
      <c r="N368" s="5" t="s">
        <v>1001</v>
      </c>
      <c r="O368" s="5" t="s">
        <v>52</v>
      </c>
      <c r="P368" s="5" t="s">
        <v>52</v>
      </c>
      <c r="Q368" s="5" t="s">
        <v>905</v>
      </c>
      <c r="R368" s="5" t="s">
        <v>63</v>
      </c>
      <c r="S368" s="5" t="s">
        <v>62</v>
      </c>
      <c r="T368" s="5" t="s">
        <v>62</v>
      </c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5" t="s">
        <v>52</v>
      </c>
      <c r="AS368" s="5" t="s">
        <v>52</v>
      </c>
      <c r="AT368" s="1"/>
      <c r="AU368" s="5" t="s">
        <v>1002</v>
      </c>
      <c r="AV368" s="1">
        <v>278</v>
      </c>
    </row>
    <row r="369" spans="1:48" ht="30" customHeight="1">
      <c r="A369" s="8" t="s">
        <v>1003</v>
      </c>
      <c r="B369" s="8" t="s">
        <v>1004</v>
      </c>
      <c r="C369" s="8" t="s">
        <v>117</v>
      </c>
      <c r="D369" s="9">
        <v>6</v>
      </c>
      <c r="E369" s="10"/>
      <c r="F369" s="10"/>
      <c r="G369" s="10"/>
      <c r="H369" s="10"/>
      <c r="I369" s="10"/>
      <c r="J369" s="10"/>
      <c r="K369" s="10"/>
      <c r="L369" s="10"/>
      <c r="M369" s="8"/>
      <c r="N369" s="5" t="s">
        <v>1005</v>
      </c>
      <c r="O369" s="5" t="s">
        <v>52</v>
      </c>
      <c r="P369" s="5" t="s">
        <v>52</v>
      </c>
      <c r="Q369" s="5" t="s">
        <v>905</v>
      </c>
      <c r="R369" s="5" t="s">
        <v>62</v>
      </c>
      <c r="S369" s="5" t="s">
        <v>62</v>
      </c>
      <c r="T369" s="5" t="s">
        <v>63</v>
      </c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5" t="s">
        <v>52</v>
      </c>
      <c r="AS369" s="5" t="s">
        <v>52</v>
      </c>
      <c r="AT369" s="1"/>
      <c r="AU369" s="5" t="s">
        <v>1006</v>
      </c>
      <c r="AV369" s="1">
        <v>279</v>
      </c>
    </row>
    <row r="370" spans="1:48" ht="30" customHeight="1">
      <c r="A370" s="8" t="s">
        <v>77</v>
      </c>
      <c r="B370" s="8" t="s">
        <v>78</v>
      </c>
      <c r="C370" s="8" t="s">
        <v>79</v>
      </c>
      <c r="D370" s="9">
        <v>1</v>
      </c>
      <c r="E370" s="10"/>
      <c r="F370" s="10"/>
      <c r="G370" s="10"/>
      <c r="H370" s="10"/>
      <c r="I370" s="10"/>
      <c r="J370" s="10"/>
      <c r="K370" s="10"/>
      <c r="L370" s="10"/>
      <c r="M370" s="8"/>
      <c r="N370" s="5" t="s">
        <v>80</v>
      </c>
      <c r="O370" s="5" t="s">
        <v>52</v>
      </c>
      <c r="P370" s="5" t="s">
        <v>52</v>
      </c>
      <c r="Q370" s="5" t="s">
        <v>905</v>
      </c>
      <c r="R370" s="5" t="s">
        <v>62</v>
      </c>
      <c r="S370" s="5" t="s">
        <v>62</v>
      </c>
      <c r="T370" s="5" t="s">
        <v>63</v>
      </c>
      <c r="U370" s="1"/>
      <c r="V370" s="1"/>
      <c r="W370" s="1"/>
      <c r="X370" s="1">
        <v>1</v>
      </c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5" t="s">
        <v>52</v>
      </c>
      <c r="AS370" s="5" t="s">
        <v>52</v>
      </c>
      <c r="AT370" s="1"/>
      <c r="AU370" s="5" t="s">
        <v>1007</v>
      </c>
      <c r="AV370" s="1">
        <v>280</v>
      </c>
    </row>
    <row r="371" spans="1:48" ht="30" customHeight="1">
      <c r="A371" s="8" t="s">
        <v>1008</v>
      </c>
      <c r="B371" s="8" t="s">
        <v>78</v>
      </c>
      <c r="C371" s="8" t="s">
        <v>79</v>
      </c>
      <c r="D371" s="9">
        <v>17</v>
      </c>
      <c r="E371" s="10"/>
      <c r="F371" s="10"/>
      <c r="G371" s="10"/>
      <c r="H371" s="10"/>
      <c r="I371" s="10"/>
      <c r="J371" s="10"/>
      <c r="K371" s="10"/>
      <c r="L371" s="10"/>
      <c r="M371" s="8"/>
      <c r="N371" s="5" t="s">
        <v>1009</v>
      </c>
      <c r="O371" s="5" t="s">
        <v>52</v>
      </c>
      <c r="P371" s="5" t="s">
        <v>52</v>
      </c>
      <c r="Q371" s="5" t="s">
        <v>905</v>
      </c>
      <c r="R371" s="5" t="s">
        <v>62</v>
      </c>
      <c r="S371" s="5" t="s">
        <v>62</v>
      </c>
      <c r="T371" s="5" t="s">
        <v>63</v>
      </c>
      <c r="U371" s="1"/>
      <c r="V371" s="1"/>
      <c r="W371" s="1"/>
      <c r="X371" s="1">
        <v>1</v>
      </c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5" t="s">
        <v>52</v>
      </c>
      <c r="AS371" s="5" t="s">
        <v>52</v>
      </c>
      <c r="AT371" s="1"/>
      <c r="AU371" s="5" t="s">
        <v>1010</v>
      </c>
      <c r="AV371" s="1">
        <v>281</v>
      </c>
    </row>
    <row r="372" spans="1:48" ht="30" customHeight="1">
      <c r="A372" s="8" t="s">
        <v>88</v>
      </c>
      <c r="B372" s="8" t="s">
        <v>89</v>
      </c>
      <c r="C372" s="8" t="s">
        <v>90</v>
      </c>
      <c r="D372" s="9">
        <v>1</v>
      </c>
      <c r="E372" s="10"/>
      <c r="F372" s="10"/>
      <c r="G372" s="10"/>
      <c r="H372" s="10"/>
      <c r="I372" s="10"/>
      <c r="J372" s="10"/>
      <c r="K372" s="10"/>
      <c r="L372" s="10"/>
      <c r="M372" s="8"/>
      <c r="N372" s="5" t="s">
        <v>91</v>
      </c>
      <c r="O372" s="5" t="s">
        <v>52</v>
      </c>
      <c r="P372" s="5" t="s">
        <v>52</v>
      </c>
      <c r="Q372" s="5" t="s">
        <v>905</v>
      </c>
      <c r="R372" s="5" t="s">
        <v>62</v>
      </c>
      <c r="S372" s="5" t="s">
        <v>62</v>
      </c>
      <c r="T372" s="5" t="s">
        <v>62</v>
      </c>
      <c r="U372" s="1">
        <v>1</v>
      </c>
      <c r="V372" s="1">
        <v>0</v>
      </c>
      <c r="W372" s="1">
        <v>0.02</v>
      </c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5" t="s">
        <v>52</v>
      </c>
      <c r="AS372" s="5" t="s">
        <v>52</v>
      </c>
      <c r="AT372" s="1"/>
      <c r="AU372" s="5" t="s">
        <v>1011</v>
      </c>
      <c r="AV372" s="1">
        <v>835</v>
      </c>
    </row>
    <row r="373" spans="1:48" ht="30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</row>
    <row r="374" spans="1:48" ht="30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</row>
    <row r="375" spans="1:48" ht="30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</row>
    <row r="376" spans="1:48" ht="30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</row>
    <row r="377" spans="1:48" ht="30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</row>
    <row r="378" spans="1:48" ht="30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</row>
    <row r="379" spans="1:48" ht="30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</row>
    <row r="380" spans="1:48" ht="30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</row>
    <row r="381" spans="1:48" ht="30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</row>
    <row r="382" spans="1:48" ht="30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</row>
    <row r="383" spans="1:48" ht="30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</row>
    <row r="384" spans="1:48" ht="30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</row>
    <row r="385" spans="1:48" ht="30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</row>
    <row r="386" spans="1:48" ht="30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</row>
    <row r="387" spans="1:48" ht="30" customHeight="1">
      <c r="A387" s="9" t="s">
        <v>93</v>
      </c>
      <c r="B387" s="9"/>
      <c r="C387" s="9"/>
      <c r="D387" s="9"/>
      <c r="E387" s="9"/>
      <c r="F387" s="10">
        <f>SUM(F341:F386)</f>
        <v>0</v>
      </c>
      <c r="G387" s="9"/>
      <c r="H387" s="10">
        <f>SUM(H341:H386)</f>
        <v>0</v>
      </c>
      <c r="I387" s="9"/>
      <c r="J387" s="10">
        <f>SUM(J341:J386)</f>
        <v>0</v>
      </c>
      <c r="K387" s="9"/>
      <c r="L387" s="10">
        <f>SUM(L341:L386)</f>
        <v>0</v>
      </c>
      <c r="M387" s="9"/>
      <c r="N387" t="s">
        <v>94</v>
      </c>
    </row>
    <row r="388" spans="1:48" ht="30" customHeight="1">
      <c r="A388" s="8" t="s">
        <v>1012</v>
      </c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1"/>
      <c r="O388" s="1"/>
      <c r="P388" s="1"/>
      <c r="Q388" s="5" t="s">
        <v>1013</v>
      </c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</row>
    <row r="389" spans="1:48" ht="30" customHeight="1">
      <c r="A389" s="8" t="s">
        <v>1014</v>
      </c>
      <c r="B389" s="8" t="s">
        <v>1015</v>
      </c>
      <c r="C389" s="8" t="s">
        <v>99</v>
      </c>
      <c r="D389" s="9">
        <v>9</v>
      </c>
      <c r="E389" s="10"/>
      <c r="F389" s="10"/>
      <c r="G389" s="10"/>
      <c r="H389" s="10"/>
      <c r="I389" s="10"/>
      <c r="J389" s="10"/>
      <c r="K389" s="10"/>
      <c r="L389" s="10"/>
      <c r="M389" s="8"/>
      <c r="N389" s="5" t="s">
        <v>1016</v>
      </c>
      <c r="O389" s="5" t="s">
        <v>52</v>
      </c>
      <c r="P389" s="5" t="s">
        <v>52</v>
      </c>
      <c r="Q389" s="5" t="s">
        <v>1013</v>
      </c>
      <c r="R389" s="5" t="s">
        <v>62</v>
      </c>
      <c r="S389" s="5" t="s">
        <v>62</v>
      </c>
      <c r="T389" s="5" t="s">
        <v>63</v>
      </c>
      <c r="U389" s="1"/>
      <c r="V389" s="1"/>
      <c r="W389" s="1"/>
      <c r="X389" s="1">
        <v>1</v>
      </c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5" t="s">
        <v>52</v>
      </c>
      <c r="AS389" s="5" t="s">
        <v>52</v>
      </c>
      <c r="AT389" s="1"/>
      <c r="AU389" s="5" t="s">
        <v>1017</v>
      </c>
      <c r="AV389" s="1">
        <v>283</v>
      </c>
    </row>
    <row r="390" spans="1:48" ht="30" customHeight="1">
      <c r="A390" s="8" t="s">
        <v>1014</v>
      </c>
      <c r="B390" s="8" t="s">
        <v>1018</v>
      </c>
      <c r="C390" s="8" t="s">
        <v>99</v>
      </c>
      <c r="D390" s="9">
        <v>85</v>
      </c>
      <c r="E390" s="10"/>
      <c r="F390" s="10"/>
      <c r="G390" s="10"/>
      <c r="H390" s="10"/>
      <c r="I390" s="10"/>
      <c r="J390" s="10"/>
      <c r="K390" s="10"/>
      <c r="L390" s="10"/>
      <c r="M390" s="8"/>
      <c r="N390" s="5" t="s">
        <v>1019</v>
      </c>
      <c r="O390" s="5" t="s">
        <v>52</v>
      </c>
      <c r="P390" s="5" t="s">
        <v>52</v>
      </c>
      <c r="Q390" s="5" t="s">
        <v>1013</v>
      </c>
      <c r="R390" s="5" t="s">
        <v>62</v>
      </c>
      <c r="S390" s="5" t="s">
        <v>62</v>
      </c>
      <c r="T390" s="5" t="s">
        <v>63</v>
      </c>
      <c r="U390" s="1"/>
      <c r="V390" s="1"/>
      <c r="W390" s="1"/>
      <c r="X390" s="1">
        <v>1</v>
      </c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5" t="s">
        <v>52</v>
      </c>
      <c r="AS390" s="5" t="s">
        <v>52</v>
      </c>
      <c r="AT390" s="1"/>
      <c r="AU390" s="5" t="s">
        <v>1020</v>
      </c>
      <c r="AV390" s="1">
        <v>284</v>
      </c>
    </row>
    <row r="391" spans="1:48" ht="30" customHeight="1">
      <c r="A391" s="8" t="s">
        <v>1021</v>
      </c>
      <c r="B391" s="8" t="s">
        <v>850</v>
      </c>
      <c r="C391" s="8" t="s">
        <v>99</v>
      </c>
      <c r="D391" s="9">
        <v>1</v>
      </c>
      <c r="E391" s="10"/>
      <c r="F391" s="10"/>
      <c r="G391" s="10"/>
      <c r="H391" s="10"/>
      <c r="I391" s="10"/>
      <c r="J391" s="10"/>
      <c r="K391" s="10"/>
      <c r="L391" s="10"/>
      <c r="M391" s="8"/>
      <c r="N391" s="5" t="s">
        <v>1022</v>
      </c>
      <c r="O391" s="5" t="s">
        <v>52</v>
      </c>
      <c r="P391" s="5" t="s">
        <v>52</v>
      </c>
      <c r="Q391" s="5" t="s">
        <v>1013</v>
      </c>
      <c r="R391" s="5" t="s">
        <v>62</v>
      </c>
      <c r="S391" s="5" t="s">
        <v>62</v>
      </c>
      <c r="T391" s="5" t="s">
        <v>63</v>
      </c>
      <c r="U391" s="1"/>
      <c r="V391" s="1"/>
      <c r="W391" s="1"/>
      <c r="X391" s="1">
        <v>1</v>
      </c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5" t="s">
        <v>52</v>
      </c>
      <c r="AS391" s="5" t="s">
        <v>52</v>
      </c>
      <c r="AT391" s="1"/>
      <c r="AU391" s="5" t="s">
        <v>1023</v>
      </c>
      <c r="AV391" s="1">
        <v>285</v>
      </c>
    </row>
    <row r="392" spans="1:48" ht="30" customHeight="1">
      <c r="A392" s="8" t="s">
        <v>1024</v>
      </c>
      <c r="B392" s="8" t="s">
        <v>1025</v>
      </c>
      <c r="C392" s="8" t="s">
        <v>99</v>
      </c>
      <c r="D392" s="9">
        <v>81</v>
      </c>
      <c r="E392" s="10"/>
      <c r="F392" s="10"/>
      <c r="G392" s="10"/>
      <c r="H392" s="10"/>
      <c r="I392" s="10"/>
      <c r="J392" s="10"/>
      <c r="K392" s="10"/>
      <c r="L392" s="10"/>
      <c r="M392" s="8"/>
      <c r="N392" s="5" t="s">
        <v>1027</v>
      </c>
      <c r="O392" s="5" t="s">
        <v>52</v>
      </c>
      <c r="P392" s="5" t="s">
        <v>52</v>
      </c>
      <c r="Q392" s="5" t="s">
        <v>1013</v>
      </c>
      <c r="R392" s="5" t="s">
        <v>62</v>
      </c>
      <c r="S392" s="5" t="s">
        <v>62</v>
      </c>
      <c r="T392" s="5" t="s">
        <v>63</v>
      </c>
      <c r="U392" s="1"/>
      <c r="V392" s="1"/>
      <c r="W392" s="1"/>
      <c r="X392" s="1">
        <v>1</v>
      </c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5" t="s">
        <v>52</v>
      </c>
      <c r="AS392" s="5" t="s">
        <v>52</v>
      </c>
      <c r="AT392" s="1"/>
      <c r="AU392" s="5" t="s">
        <v>1028</v>
      </c>
      <c r="AV392" s="1">
        <v>286</v>
      </c>
    </row>
    <row r="393" spans="1:48" ht="30" customHeight="1">
      <c r="A393" s="8" t="s">
        <v>112</v>
      </c>
      <c r="B393" s="8" t="s">
        <v>113</v>
      </c>
      <c r="C393" s="8" t="s">
        <v>90</v>
      </c>
      <c r="D393" s="9">
        <v>1</v>
      </c>
      <c r="E393" s="10"/>
      <c r="F393" s="10"/>
      <c r="G393" s="10"/>
      <c r="H393" s="10"/>
      <c r="I393" s="10"/>
      <c r="J393" s="10"/>
      <c r="K393" s="10"/>
      <c r="L393" s="10"/>
      <c r="M393" s="8"/>
      <c r="N393" s="5" t="s">
        <v>91</v>
      </c>
      <c r="O393" s="5" t="s">
        <v>52</v>
      </c>
      <c r="P393" s="5" t="s">
        <v>52</v>
      </c>
      <c r="Q393" s="5" t="s">
        <v>1013</v>
      </c>
      <c r="R393" s="5" t="s">
        <v>62</v>
      </c>
      <c r="S393" s="5" t="s">
        <v>62</v>
      </c>
      <c r="T393" s="5" t="s">
        <v>62</v>
      </c>
      <c r="U393" s="1">
        <v>0</v>
      </c>
      <c r="V393" s="1">
        <v>0</v>
      </c>
      <c r="W393" s="1">
        <v>0.03</v>
      </c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5" t="s">
        <v>52</v>
      </c>
      <c r="AS393" s="5" t="s">
        <v>52</v>
      </c>
      <c r="AT393" s="1"/>
      <c r="AU393" s="5" t="s">
        <v>1029</v>
      </c>
      <c r="AV393" s="1">
        <v>836</v>
      </c>
    </row>
    <row r="394" spans="1:48" ht="30" customHeight="1">
      <c r="A394" s="8" t="s">
        <v>1030</v>
      </c>
      <c r="B394" s="8" t="s">
        <v>1031</v>
      </c>
      <c r="C394" s="8" t="s">
        <v>117</v>
      </c>
      <c r="D394" s="9">
        <v>1</v>
      </c>
      <c r="E394" s="10"/>
      <c r="F394" s="10"/>
      <c r="G394" s="10"/>
      <c r="H394" s="10"/>
      <c r="I394" s="10"/>
      <c r="J394" s="10"/>
      <c r="K394" s="10"/>
      <c r="L394" s="10"/>
      <c r="M394" s="8"/>
      <c r="N394" s="5" t="s">
        <v>1032</v>
      </c>
      <c r="O394" s="5" t="s">
        <v>52</v>
      </c>
      <c r="P394" s="5" t="s">
        <v>52</v>
      </c>
      <c r="Q394" s="5" t="s">
        <v>1013</v>
      </c>
      <c r="R394" s="5" t="s">
        <v>62</v>
      </c>
      <c r="S394" s="5" t="s">
        <v>62</v>
      </c>
      <c r="T394" s="5" t="s">
        <v>63</v>
      </c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5" t="s">
        <v>52</v>
      </c>
      <c r="AS394" s="5" t="s">
        <v>52</v>
      </c>
      <c r="AT394" s="1"/>
      <c r="AU394" s="5" t="s">
        <v>1033</v>
      </c>
      <c r="AV394" s="1">
        <v>287</v>
      </c>
    </row>
    <row r="395" spans="1:48" ht="30" customHeight="1">
      <c r="A395" s="8" t="s">
        <v>1030</v>
      </c>
      <c r="B395" s="8" t="s">
        <v>1034</v>
      </c>
      <c r="C395" s="8" t="s">
        <v>117</v>
      </c>
      <c r="D395" s="9">
        <v>1</v>
      </c>
      <c r="E395" s="10"/>
      <c r="F395" s="10"/>
      <c r="G395" s="10"/>
      <c r="H395" s="10"/>
      <c r="I395" s="10"/>
      <c r="J395" s="10"/>
      <c r="K395" s="10"/>
      <c r="L395" s="10"/>
      <c r="M395" s="8"/>
      <c r="N395" s="5" t="s">
        <v>1035</v>
      </c>
      <c r="O395" s="5" t="s">
        <v>52</v>
      </c>
      <c r="P395" s="5" t="s">
        <v>52</v>
      </c>
      <c r="Q395" s="5" t="s">
        <v>1013</v>
      </c>
      <c r="R395" s="5" t="s">
        <v>62</v>
      </c>
      <c r="S395" s="5" t="s">
        <v>62</v>
      </c>
      <c r="T395" s="5" t="s">
        <v>63</v>
      </c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5" t="s">
        <v>52</v>
      </c>
      <c r="AS395" s="5" t="s">
        <v>52</v>
      </c>
      <c r="AT395" s="1"/>
      <c r="AU395" s="5" t="s">
        <v>1036</v>
      </c>
      <c r="AV395" s="1">
        <v>288</v>
      </c>
    </row>
    <row r="396" spans="1:48" ht="30" customHeight="1">
      <c r="A396" s="8" t="s">
        <v>1030</v>
      </c>
      <c r="B396" s="8" t="s">
        <v>1037</v>
      </c>
      <c r="C396" s="8" t="s">
        <v>117</v>
      </c>
      <c r="D396" s="9">
        <v>1</v>
      </c>
      <c r="E396" s="10"/>
      <c r="F396" s="10"/>
      <c r="G396" s="10"/>
      <c r="H396" s="10"/>
      <c r="I396" s="10"/>
      <c r="J396" s="10"/>
      <c r="K396" s="10"/>
      <c r="L396" s="10"/>
      <c r="M396" s="8"/>
      <c r="N396" s="5" t="s">
        <v>1038</v>
      </c>
      <c r="O396" s="5" t="s">
        <v>52</v>
      </c>
      <c r="P396" s="5" t="s">
        <v>52</v>
      </c>
      <c r="Q396" s="5" t="s">
        <v>1013</v>
      </c>
      <c r="R396" s="5" t="s">
        <v>62</v>
      </c>
      <c r="S396" s="5" t="s">
        <v>62</v>
      </c>
      <c r="T396" s="5" t="s">
        <v>63</v>
      </c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5" t="s">
        <v>52</v>
      </c>
      <c r="AS396" s="5" t="s">
        <v>52</v>
      </c>
      <c r="AT396" s="1"/>
      <c r="AU396" s="5" t="s">
        <v>1039</v>
      </c>
      <c r="AV396" s="1">
        <v>289</v>
      </c>
    </row>
    <row r="397" spans="1:48" ht="30" customHeight="1">
      <c r="A397" s="8" t="s">
        <v>1030</v>
      </c>
      <c r="B397" s="8" t="s">
        <v>1040</v>
      </c>
      <c r="C397" s="8" t="s">
        <v>117</v>
      </c>
      <c r="D397" s="9">
        <v>1</v>
      </c>
      <c r="E397" s="10"/>
      <c r="F397" s="10"/>
      <c r="G397" s="10"/>
      <c r="H397" s="10"/>
      <c r="I397" s="10"/>
      <c r="J397" s="10"/>
      <c r="K397" s="10"/>
      <c r="L397" s="10"/>
      <c r="M397" s="8"/>
      <c r="N397" s="5" t="s">
        <v>1041</v>
      </c>
      <c r="O397" s="5" t="s">
        <v>52</v>
      </c>
      <c r="P397" s="5" t="s">
        <v>52</v>
      </c>
      <c r="Q397" s="5" t="s">
        <v>1013</v>
      </c>
      <c r="R397" s="5" t="s">
        <v>62</v>
      </c>
      <c r="S397" s="5" t="s">
        <v>62</v>
      </c>
      <c r="T397" s="5" t="s">
        <v>63</v>
      </c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5" t="s">
        <v>52</v>
      </c>
      <c r="AS397" s="5" t="s">
        <v>52</v>
      </c>
      <c r="AT397" s="1"/>
      <c r="AU397" s="5" t="s">
        <v>1042</v>
      </c>
      <c r="AV397" s="1">
        <v>290</v>
      </c>
    </row>
    <row r="398" spans="1:48" ht="30" customHeight="1">
      <c r="A398" s="8" t="s">
        <v>1030</v>
      </c>
      <c r="B398" s="8" t="s">
        <v>1043</v>
      </c>
      <c r="C398" s="8" t="s">
        <v>117</v>
      </c>
      <c r="D398" s="9">
        <v>19</v>
      </c>
      <c r="E398" s="10"/>
      <c r="F398" s="10"/>
      <c r="G398" s="10"/>
      <c r="H398" s="10"/>
      <c r="I398" s="10"/>
      <c r="J398" s="10"/>
      <c r="K398" s="10"/>
      <c r="L398" s="10"/>
      <c r="M398" s="8"/>
      <c r="N398" s="5" t="s">
        <v>1044</v>
      </c>
      <c r="O398" s="5" t="s">
        <v>52</v>
      </c>
      <c r="P398" s="5" t="s">
        <v>52</v>
      </c>
      <c r="Q398" s="5" t="s">
        <v>1013</v>
      </c>
      <c r="R398" s="5" t="s">
        <v>62</v>
      </c>
      <c r="S398" s="5" t="s">
        <v>62</v>
      </c>
      <c r="T398" s="5" t="s">
        <v>63</v>
      </c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5" t="s">
        <v>52</v>
      </c>
      <c r="AS398" s="5" t="s">
        <v>52</v>
      </c>
      <c r="AT398" s="1"/>
      <c r="AU398" s="5" t="s">
        <v>1045</v>
      </c>
      <c r="AV398" s="1">
        <v>291</v>
      </c>
    </row>
    <row r="399" spans="1:48" ht="30" customHeight="1">
      <c r="A399" s="8" t="s">
        <v>664</v>
      </c>
      <c r="B399" s="8" t="s">
        <v>1046</v>
      </c>
      <c r="C399" s="8" t="s">
        <v>117</v>
      </c>
      <c r="D399" s="9">
        <v>8</v>
      </c>
      <c r="E399" s="10"/>
      <c r="F399" s="10"/>
      <c r="G399" s="10"/>
      <c r="H399" s="10"/>
      <c r="I399" s="10"/>
      <c r="J399" s="10"/>
      <c r="K399" s="10"/>
      <c r="L399" s="10"/>
      <c r="M399" s="8"/>
      <c r="N399" s="5" t="s">
        <v>1047</v>
      </c>
      <c r="O399" s="5" t="s">
        <v>52</v>
      </c>
      <c r="P399" s="5" t="s">
        <v>52</v>
      </c>
      <c r="Q399" s="5" t="s">
        <v>1013</v>
      </c>
      <c r="R399" s="5" t="s">
        <v>62</v>
      </c>
      <c r="S399" s="5" t="s">
        <v>62</v>
      </c>
      <c r="T399" s="5" t="s">
        <v>63</v>
      </c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5" t="s">
        <v>52</v>
      </c>
      <c r="AS399" s="5" t="s">
        <v>52</v>
      </c>
      <c r="AT399" s="1"/>
      <c r="AU399" s="5" t="s">
        <v>1048</v>
      </c>
      <c r="AV399" s="1">
        <v>292</v>
      </c>
    </row>
    <row r="400" spans="1:48" ht="30" customHeight="1">
      <c r="A400" s="8" t="s">
        <v>664</v>
      </c>
      <c r="B400" s="8" t="s">
        <v>1049</v>
      </c>
      <c r="C400" s="8" t="s">
        <v>117</v>
      </c>
      <c r="D400" s="9">
        <v>2</v>
      </c>
      <c r="E400" s="10"/>
      <c r="F400" s="10"/>
      <c r="G400" s="10"/>
      <c r="H400" s="10"/>
      <c r="I400" s="10"/>
      <c r="J400" s="10"/>
      <c r="K400" s="10"/>
      <c r="L400" s="10"/>
      <c r="M400" s="8"/>
      <c r="N400" s="5" t="s">
        <v>1050</v>
      </c>
      <c r="O400" s="5" t="s">
        <v>52</v>
      </c>
      <c r="P400" s="5" t="s">
        <v>52</v>
      </c>
      <c r="Q400" s="5" t="s">
        <v>1013</v>
      </c>
      <c r="R400" s="5" t="s">
        <v>62</v>
      </c>
      <c r="S400" s="5" t="s">
        <v>62</v>
      </c>
      <c r="T400" s="5" t="s">
        <v>63</v>
      </c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5" t="s">
        <v>52</v>
      </c>
      <c r="AS400" s="5" t="s">
        <v>52</v>
      </c>
      <c r="AT400" s="1"/>
      <c r="AU400" s="5" t="s">
        <v>1051</v>
      </c>
      <c r="AV400" s="1">
        <v>293</v>
      </c>
    </row>
    <row r="401" spans="1:48" ht="30" customHeight="1">
      <c r="A401" s="8" t="s">
        <v>664</v>
      </c>
      <c r="B401" s="8" t="s">
        <v>1052</v>
      </c>
      <c r="C401" s="8" t="s">
        <v>117</v>
      </c>
      <c r="D401" s="9">
        <v>4</v>
      </c>
      <c r="E401" s="10"/>
      <c r="F401" s="10"/>
      <c r="G401" s="10"/>
      <c r="H401" s="10"/>
      <c r="I401" s="10"/>
      <c r="J401" s="10"/>
      <c r="K401" s="10"/>
      <c r="L401" s="10"/>
      <c r="M401" s="8"/>
      <c r="N401" s="5" t="s">
        <v>1053</v>
      </c>
      <c r="O401" s="5" t="s">
        <v>52</v>
      </c>
      <c r="P401" s="5" t="s">
        <v>52</v>
      </c>
      <c r="Q401" s="5" t="s">
        <v>1013</v>
      </c>
      <c r="R401" s="5" t="s">
        <v>62</v>
      </c>
      <c r="S401" s="5" t="s">
        <v>62</v>
      </c>
      <c r="T401" s="5" t="s">
        <v>63</v>
      </c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5" t="s">
        <v>52</v>
      </c>
      <c r="AS401" s="5" t="s">
        <v>52</v>
      </c>
      <c r="AT401" s="1"/>
      <c r="AU401" s="5" t="s">
        <v>1054</v>
      </c>
      <c r="AV401" s="1">
        <v>294</v>
      </c>
    </row>
    <row r="402" spans="1:48" ht="30" customHeight="1">
      <c r="A402" s="8" t="s">
        <v>808</v>
      </c>
      <c r="B402" s="8" t="s">
        <v>439</v>
      </c>
      <c r="C402" s="8" t="s">
        <v>162</v>
      </c>
      <c r="D402" s="9">
        <v>16</v>
      </c>
      <c r="E402" s="10"/>
      <c r="F402" s="10"/>
      <c r="G402" s="10"/>
      <c r="H402" s="10"/>
      <c r="I402" s="10"/>
      <c r="J402" s="10"/>
      <c r="K402" s="10"/>
      <c r="L402" s="10"/>
      <c r="M402" s="8"/>
      <c r="N402" s="5" t="s">
        <v>1056</v>
      </c>
      <c r="O402" s="5" t="s">
        <v>52</v>
      </c>
      <c r="P402" s="5" t="s">
        <v>52</v>
      </c>
      <c r="Q402" s="5" t="s">
        <v>1013</v>
      </c>
      <c r="R402" s="5" t="s">
        <v>63</v>
      </c>
      <c r="S402" s="5" t="s">
        <v>62</v>
      </c>
      <c r="T402" s="5" t="s">
        <v>62</v>
      </c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5" t="s">
        <v>52</v>
      </c>
      <c r="AS402" s="5" t="s">
        <v>52</v>
      </c>
      <c r="AT402" s="1"/>
      <c r="AU402" s="5" t="s">
        <v>1057</v>
      </c>
      <c r="AV402" s="1">
        <v>295</v>
      </c>
    </row>
    <row r="403" spans="1:48" ht="30" customHeight="1">
      <c r="A403" s="8" t="s">
        <v>808</v>
      </c>
      <c r="B403" s="8" t="s">
        <v>534</v>
      </c>
      <c r="C403" s="8" t="s">
        <v>162</v>
      </c>
      <c r="D403" s="9">
        <v>16</v>
      </c>
      <c r="E403" s="10"/>
      <c r="F403" s="10"/>
      <c r="G403" s="10"/>
      <c r="H403" s="10"/>
      <c r="I403" s="10"/>
      <c r="J403" s="10"/>
      <c r="K403" s="10"/>
      <c r="L403" s="10"/>
      <c r="M403" s="8"/>
      <c r="N403" s="5" t="s">
        <v>1059</v>
      </c>
      <c r="O403" s="5" t="s">
        <v>52</v>
      </c>
      <c r="P403" s="5" t="s">
        <v>52</v>
      </c>
      <c r="Q403" s="5" t="s">
        <v>1013</v>
      </c>
      <c r="R403" s="5" t="s">
        <v>63</v>
      </c>
      <c r="S403" s="5" t="s">
        <v>62</v>
      </c>
      <c r="T403" s="5" t="s">
        <v>62</v>
      </c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5" t="s">
        <v>52</v>
      </c>
      <c r="AS403" s="5" t="s">
        <v>52</v>
      </c>
      <c r="AT403" s="1"/>
      <c r="AU403" s="5" t="s">
        <v>1060</v>
      </c>
      <c r="AV403" s="1">
        <v>296</v>
      </c>
    </row>
    <row r="404" spans="1:48" ht="30" customHeight="1">
      <c r="A404" s="8" t="s">
        <v>815</v>
      </c>
      <c r="B404" s="8" t="s">
        <v>439</v>
      </c>
      <c r="C404" s="8" t="s">
        <v>162</v>
      </c>
      <c r="D404" s="9">
        <v>8</v>
      </c>
      <c r="E404" s="10"/>
      <c r="F404" s="10"/>
      <c r="G404" s="10"/>
      <c r="H404" s="10"/>
      <c r="I404" s="10"/>
      <c r="J404" s="10"/>
      <c r="K404" s="10"/>
      <c r="L404" s="10"/>
      <c r="M404" s="8"/>
      <c r="N404" s="5" t="s">
        <v>1062</v>
      </c>
      <c r="O404" s="5" t="s">
        <v>52</v>
      </c>
      <c r="P404" s="5" t="s">
        <v>52</v>
      </c>
      <c r="Q404" s="5" t="s">
        <v>1013</v>
      </c>
      <c r="R404" s="5" t="s">
        <v>63</v>
      </c>
      <c r="S404" s="5" t="s">
        <v>62</v>
      </c>
      <c r="T404" s="5" t="s">
        <v>62</v>
      </c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5" t="s">
        <v>52</v>
      </c>
      <c r="AS404" s="5" t="s">
        <v>52</v>
      </c>
      <c r="AT404" s="1"/>
      <c r="AU404" s="5" t="s">
        <v>1063</v>
      </c>
      <c r="AV404" s="1">
        <v>297</v>
      </c>
    </row>
    <row r="405" spans="1:48" ht="30" customHeight="1">
      <c r="A405" s="8" t="s">
        <v>815</v>
      </c>
      <c r="B405" s="8" t="s">
        <v>534</v>
      </c>
      <c r="C405" s="8" t="s">
        <v>162</v>
      </c>
      <c r="D405" s="9">
        <v>3</v>
      </c>
      <c r="E405" s="10"/>
      <c r="F405" s="10"/>
      <c r="G405" s="10"/>
      <c r="H405" s="10"/>
      <c r="I405" s="10"/>
      <c r="J405" s="10"/>
      <c r="K405" s="10"/>
      <c r="L405" s="10"/>
      <c r="M405" s="8"/>
      <c r="N405" s="5" t="s">
        <v>1065</v>
      </c>
      <c r="O405" s="5" t="s">
        <v>52</v>
      </c>
      <c r="P405" s="5" t="s">
        <v>52</v>
      </c>
      <c r="Q405" s="5" t="s">
        <v>1013</v>
      </c>
      <c r="R405" s="5" t="s">
        <v>63</v>
      </c>
      <c r="S405" s="5" t="s">
        <v>62</v>
      </c>
      <c r="T405" s="5" t="s">
        <v>62</v>
      </c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5" t="s">
        <v>52</v>
      </c>
      <c r="AS405" s="5" t="s">
        <v>52</v>
      </c>
      <c r="AT405" s="1"/>
      <c r="AU405" s="5" t="s">
        <v>1066</v>
      </c>
      <c r="AV405" s="1">
        <v>298</v>
      </c>
    </row>
    <row r="406" spans="1:48" ht="30" customHeight="1">
      <c r="A406" s="8" t="s">
        <v>819</v>
      </c>
      <c r="B406" s="8" t="s">
        <v>1067</v>
      </c>
      <c r="C406" s="8" t="s">
        <v>117</v>
      </c>
      <c r="D406" s="9">
        <v>1</v>
      </c>
      <c r="E406" s="10"/>
      <c r="F406" s="10"/>
      <c r="G406" s="10"/>
      <c r="H406" s="10"/>
      <c r="I406" s="10"/>
      <c r="J406" s="10"/>
      <c r="K406" s="10"/>
      <c r="L406" s="10"/>
      <c r="M406" s="8"/>
      <c r="N406" s="5" t="s">
        <v>1068</v>
      </c>
      <c r="O406" s="5" t="s">
        <v>52</v>
      </c>
      <c r="P406" s="5" t="s">
        <v>52</v>
      </c>
      <c r="Q406" s="5" t="s">
        <v>1013</v>
      </c>
      <c r="R406" s="5" t="s">
        <v>62</v>
      </c>
      <c r="S406" s="5" t="s">
        <v>62</v>
      </c>
      <c r="T406" s="5" t="s">
        <v>63</v>
      </c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5" t="s">
        <v>52</v>
      </c>
      <c r="AS406" s="5" t="s">
        <v>52</v>
      </c>
      <c r="AT406" s="1"/>
      <c r="AU406" s="5" t="s">
        <v>1069</v>
      </c>
      <c r="AV406" s="1">
        <v>299</v>
      </c>
    </row>
    <row r="407" spans="1:48" ht="30" customHeight="1">
      <c r="A407" s="8" t="s">
        <v>1070</v>
      </c>
      <c r="B407" s="8" t="s">
        <v>1071</v>
      </c>
      <c r="C407" s="8" t="s">
        <v>117</v>
      </c>
      <c r="D407" s="9">
        <v>1</v>
      </c>
      <c r="E407" s="10"/>
      <c r="F407" s="10"/>
      <c r="G407" s="10"/>
      <c r="H407" s="10"/>
      <c r="I407" s="10"/>
      <c r="J407" s="10"/>
      <c r="K407" s="10"/>
      <c r="L407" s="10"/>
      <c r="M407" s="8"/>
      <c r="N407" s="5" t="s">
        <v>1072</v>
      </c>
      <c r="O407" s="5" t="s">
        <v>52</v>
      </c>
      <c r="P407" s="5" t="s">
        <v>52</v>
      </c>
      <c r="Q407" s="5" t="s">
        <v>1013</v>
      </c>
      <c r="R407" s="5" t="s">
        <v>62</v>
      </c>
      <c r="S407" s="5" t="s">
        <v>62</v>
      </c>
      <c r="T407" s="5" t="s">
        <v>63</v>
      </c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5" t="s">
        <v>52</v>
      </c>
      <c r="AS407" s="5" t="s">
        <v>52</v>
      </c>
      <c r="AT407" s="1"/>
      <c r="AU407" s="5" t="s">
        <v>1073</v>
      </c>
      <c r="AV407" s="1">
        <v>300</v>
      </c>
    </row>
    <row r="408" spans="1:48" ht="30" customHeight="1">
      <c r="A408" s="8" t="s">
        <v>1074</v>
      </c>
      <c r="B408" s="8" t="s">
        <v>439</v>
      </c>
      <c r="C408" s="8" t="s">
        <v>117</v>
      </c>
      <c r="D408" s="9">
        <v>4</v>
      </c>
      <c r="E408" s="10"/>
      <c r="F408" s="10"/>
      <c r="G408" s="10"/>
      <c r="H408" s="10"/>
      <c r="I408" s="10"/>
      <c r="J408" s="10"/>
      <c r="K408" s="10"/>
      <c r="L408" s="10"/>
      <c r="M408" s="8"/>
      <c r="N408" s="5" t="s">
        <v>1075</v>
      </c>
      <c r="O408" s="5" t="s">
        <v>52</v>
      </c>
      <c r="P408" s="5" t="s">
        <v>52</v>
      </c>
      <c r="Q408" s="5" t="s">
        <v>1013</v>
      </c>
      <c r="R408" s="5" t="s">
        <v>62</v>
      </c>
      <c r="S408" s="5" t="s">
        <v>62</v>
      </c>
      <c r="T408" s="5" t="s">
        <v>63</v>
      </c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5" t="s">
        <v>52</v>
      </c>
      <c r="AS408" s="5" t="s">
        <v>52</v>
      </c>
      <c r="AT408" s="1"/>
      <c r="AU408" s="5" t="s">
        <v>1076</v>
      </c>
      <c r="AV408" s="1">
        <v>301</v>
      </c>
    </row>
    <row r="409" spans="1:48" ht="30" customHeight="1">
      <c r="A409" s="8" t="s">
        <v>1074</v>
      </c>
      <c r="B409" s="8" t="s">
        <v>534</v>
      </c>
      <c r="C409" s="8" t="s">
        <v>117</v>
      </c>
      <c r="D409" s="9">
        <v>1</v>
      </c>
      <c r="E409" s="10"/>
      <c r="F409" s="10"/>
      <c r="G409" s="10"/>
      <c r="H409" s="10"/>
      <c r="I409" s="10"/>
      <c r="J409" s="10"/>
      <c r="K409" s="10"/>
      <c r="L409" s="10"/>
      <c r="M409" s="8"/>
      <c r="N409" s="5" t="s">
        <v>1077</v>
      </c>
      <c r="O409" s="5" t="s">
        <v>52</v>
      </c>
      <c r="P409" s="5" t="s">
        <v>52</v>
      </c>
      <c r="Q409" s="5" t="s">
        <v>1013</v>
      </c>
      <c r="R409" s="5" t="s">
        <v>62</v>
      </c>
      <c r="S409" s="5" t="s">
        <v>62</v>
      </c>
      <c r="T409" s="5" t="s">
        <v>63</v>
      </c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5" t="s">
        <v>52</v>
      </c>
      <c r="AS409" s="5" t="s">
        <v>52</v>
      </c>
      <c r="AT409" s="1"/>
      <c r="AU409" s="5" t="s">
        <v>1078</v>
      </c>
      <c r="AV409" s="1">
        <v>302</v>
      </c>
    </row>
    <row r="410" spans="1:48" ht="30" customHeight="1">
      <c r="A410" s="8" t="s">
        <v>1079</v>
      </c>
      <c r="B410" s="8" t="s">
        <v>1080</v>
      </c>
      <c r="C410" s="8" t="s">
        <v>117</v>
      </c>
      <c r="D410" s="9">
        <v>1</v>
      </c>
      <c r="E410" s="10"/>
      <c r="F410" s="10"/>
      <c r="G410" s="10"/>
      <c r="H410" s="10"/>
      <c r="I410" s="10"/>
      <c r="J410" s="10"/>
      <c r="K410" s="10"/>
      <c r="L410" s="10"/>
      <c r="M410" s="8"/>
      <c r="N410" s="5" t="s">
        <v>1081</v>
      </c>
      <c r="O410" s="5" t="s">
        <v>52</v>
      </c>
      <c r="P410" s="5" t="s">
        <v>52</v>
      </c>
      <c r="Q410" s="5" t="s">
        <v>1013</v>
      </c>
      <c r="R410" s="5" t="s">
        <v>62</v>
      </c>
      <c r="S410" s="5" t="s">
        <v>62</v>
      </c>
      <c r="T410" s="5" t="s">
        <v>63</v>
      </c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5" t="s">
        <v>52</v>
      </c>
      <c r="AS410" s="5" t="s">
        <v>52</v>
      </c>
      <c r="AT410" s="1"/>
      <c r="AU410" s="5" t="s">
        <v>1082</v>
      </c>
      <c r="AV410" s="1">
        <v>303</v>
      </c>
    </row>
    <row r="411" spans="1:48" ht="30" customHeight="1">
      <c r="A411" s="8" t="s">
        <v>1083</v>
      </c>
      <c r="B411" s="8" t="s">
        <v>1084</v>
      </c>
      <c r="C411" s="8" t="s">
        <v>117</v>
      </c>
      <c r="D411" s="9">
        <v>3</v>
      </c>
      <c r="E411" s="10"/>
      <c r="F411" s="10"/>
      <c r="G411" s="10"/>
      <c r="H411" s="10"/>
      <c r="I411" s="10"/>
      <c r="J411" s="10"/>
      <c r="K411" s="10"/>
      <c r="L411" s="10"/>
      <c r="M411" s="8"/>
      <c r="N411" s="5" t="s">
        <v>1085</v>
      </c>
      <c r="O411" s="5" t="s">
        <v>52</v>
      </c>
      <c r="P411" s="5" t="s">
        <v>52</v>
      </c>
      <c r="Q411" s="5" t="s">
        <v>1013</v>
      </c>
      <c r="R411" s="5" t="s">
        <v>62</v>
      </c>
      <c r="S411" s="5" t="s">
        <v>62</v>
      </c>
      <c r="T411" s="5" t="s">
        <v>63</v>
      </c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5" t="s">
        <v>52</v>
      </c>
      <c r="AS411" s="5" t="s">
        <v>52</v>
      </c>
      <c r="AT411" s="1"/>
      <c r="AU411" s="5" t="s">
        <v>1086</v>
      </c>
      <c r="AV411" s="1">
        <v>304</v>
      </c>
    </row>
    <row r="412" spans="1:48" ht="30" customHeight="1">
      <c r="A412" s="8" t="s">
        <v>1083</v>
      </c>
      <c r="B412" s="8" t="s">
        <v>1087</v>
      </c>
      <c r="C412" s="8" t="s">
        <v>117</v>
      </c>
      <c r="D412" s="9">
        <v>30</v>
      </c>
      <c r="E412" s="10"/>
      <c r="F412" s="10"/>
      <c r="G412" s="10"/>
      <c r="H412" s="10"/>
      <c r="I412" s="10"/>
      <c r="J412" s="10"/>
      <c r="K412" s="10"/>
      <c r="L412" s="10"/>
      <c r="M412" s="8"/>
      <c r="N412" s="5" t="s">
        <v>1088</v>
      </c>
      <c r="O412" s="5" t="s">
        <v>52</v>
      </c>
      <c r="P412" s="5" t="s">
        <v>52</v>
      </c>
      <c r="Q412" s="5" t="s">
        <v>1013</v>
      </c>
      <c r="R412" s="5" t="s">
        <v>62</v>
      </c>
      <c r="S412" s="5" t="s">
        <v>62</v>
      </c>
      <c r="T412" s="5" t="s">
        <v>63</v>
      </c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5" t="s">
        <v>52</v>
      </c>
      <c r="AS412" s="5" t="s">
        <v>52</v>
      </c>
      <c r="AT412" s="1"/>
      <c r="AU412" s="5" t="s">
        <v>1089</v>
      </c>
      <c r="AV412" s="1">
        <v>305</v>
      </c>
    </row>
    <row r="413" spans="1:48" ht="30" customHeight="1">
      <c r="A413" s="8" t="s">
        <v>1090</v>
      </c>
      <c r="B413" s="8" t="s">
        <v>1091</v>
      </c>
      <c r="C413" s="8" t="s">
        <v>1092</v>
      </c>
      <c r="D413" s="9">
        <v>1</v>
      </c>
      <c r="E413" s="10"/>
      <c r="F413" s="10"/>
      <c r="G413" s="10"/>
      <c r="H413" s="10"/>
      <c r="I413" s="10"/>
      <c r="J413" s="10"/>
      <c r="K413" s="10"/>
      <c r="L413" s="10"/>
      <c r="M413" s="8"/>
      <c r="N413" s="5" t="s">
        <v>1094</v>
      </c>
      <c r="O413" s="5" t="s">
        <v>52</v>
      </c>
      <c r="P413" s="5" t="s">
        <v>52</v>
      </c>
      <c r="Q413" s="5" t="s">
        <v>1013</v>
      </c>
      <c r="R413" s="5" t="s">
        <v>63</v>
      </c>
      <c r="S413" s="5" t="s">
        <v>62</v>
      </c>
      <c r="T413" s="5" t="s">
        <v>62</v>
      </c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5" t="s">
        <v>52</v>
      </c>
      <c r="AS413" s="5" t="s">
        <v>52</v>
      </c>
      <c r="AT413" s="1"/>
      <c r="AU413" s="5" t="s">
        <v>1095</v>
      </c>
      <c r="AV413" s="1">
        <v>306</v>
      </c>
    </row>
    <row r="414" spans="1:48" ht="30" customHeight="1">
      <c r="A414" s="8" t="s">
        <v>1090</v>
      </c>
      <c r="B414" s="8" t="s">
        <v>1096</v>
      </c>
      <c r="C414" s="8" t="s">
        <v>1092</v>
      </c>
      <c r="D414" s="9">
        <v>2</v>
      </c>
      <c r="E414" s="10"/>
      <c r="F414" s="10"/>
      <c r="G414" s="10"/>
      <c r="H414" s="10"/>
      <c r="I414" s="10"/>
      <c r="J414" s="10"/>
      <c r="K414" s="10"/>
      <c r="L414" s="10"/>
      <c r="M414" s="8"/>
      <c r="N414" s="5" t="s">
        <v>1098</v>
      </c>
      <c r="O414" s="5" t="s">
        <v>52</v>
      </c>
      <c r="P414" s="5" t="s">
        <v>52</v>
      </c>
      <c r="Q414" s="5" t="s">
        <v>1013</v>
      </c>
      <c r="R414" s="5" t="s">
        <v>63</v>
      </c>
      <c r="S414" s="5" t="s">
        <v>62</v>
      </c>
      <c r="T414" s="5" t="s">
        <v>62</v>
      </c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5" t="s">
        <v>52</v>
      </c>
      <c r="AS414" s="5" t="s">
        <v>52</v>
      </c>
      <c r="AT414" s="1"/>
      <c r="AU414" s="5" t="s">
        <v>1099</v>
      </c>
      <c r="AV414" s="1">
        <v>307</v>
      </c>
    </row>
    <row r="415" spans="1:48" ht="30" customHeight="1">
      <c r="A415" s="8" t="s">
        <v>1100</v>
      </c>
      <c r="B415" s="8" t="s">
        <v>1091</v>
      </c>
      <c r="C415" s="8" t="s">
        <v>1092</v>
      </c>
      <c r="D415" s="9">
        <v>1</v>
      </c>
      <c r="E415" s="10"/>
      <c r="F415" s="10"/>
      <c r="G415" s="10"/>
      <c r="H415" s="10"/>
      <c r="I415" s="10"/>
      <c r="J415" s="10"/>
      <c r="K415" s="10"/>
      <c r="L415" s="10"/>
      <c r="M415" s="8"/>
      <c r="N415" s="5" t="s">
        <v>1102</v>
      </c>
      <c r="O415" s="5" t="s">
        <v>52</v>
      </c>
      <c r="P415" s="5" t="s">
        <v>52</v>
      </c>
      <c r="Q415" s="5" t="s">
        <v>1013</v>
      </c>
      <c r="R415" s="5" t="s">
        <v>63</v>
      </c>
      <c r="S415" s="5" t="s">
        <v>62</v>
      </c>
      <c r="T415" s="5" t="s">
        <v>62</v>
      </c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5" t="s">
        <v>52</v>
      </c>
      <c r="AS415" s="5" t="s">
        <v>52</v>
      </c>
      <c r="AT415" s="1"/>
      <c r="AU415" s="5" t="s">
        <v>1103</v>
      </c>
      <c r="AV415" s="1">
        <v>308</v>
      </c>
    </row>
    <row r="416" spans="1:48" ht="30" customHeight="1">
      <c r="A416" s="8" t="s">
        <v>1100</v>
      </c>
      <c r="B416" s="8" t="s">
        <v>1104</v>
      </c>
      <c r="C416" s="8" t="s">
        <v>1092</v>
      </c>
      <c r="D416" s="9">
        <v>2</v>
      </c>
      <c r="E416" s="10"/>
      <c r="F416" s="10"/>
      <c r="G416" s="10"/>
      <c r="H416" s="10"/>
      <c r="I416" s="10"/>
      <c r="J416" s="10"/>
      <c r="K416" s="10"/>
      <c r="L416" s="10"/>
      <c r="M416" s="8"/>
      <c r="N416" s="5" t="s">
        <v>1106</v>
      </c>
      <c r="O416" s="5" t="s">
        <v>52</v>
      </c>
      <c r="P416" s="5" t="s">
        <v>52</v>
      </c>
      <c r="Q416" s="5" t="s">
        <v>1013</v>
      </c>
      <c r="R416" s="5" t="s">
        <v>63</v>
      </c>
      <c r="S416" s="5" t="s">
        <v>62</v>
      </c>
      <c r="T416" s="5" t="s">
        <v>62</v>
      </c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5" t="s">
        <v>52</v>
      </c>
      <c r="AS416" s="5" t="s">
        <v>52</v>
      </c>
      <c r="AT416" s="1"/>
      <c r="AU416" s="5" t="s">
        <v>1107</v>
      </c>
      <c r="AV416" s="1">
        <v>309</v>
      </c>
    </row>
    <row r="417" spans="1:48" ht="30" customHeight="1">
      <c r="A417" s="8" t="s">
        <v>184</v>
      </c>
      <c r="B417" s="8" t="s">
        <v>52</v>
      </c>
      <c r="C417" s="8" t="s">
        <v>99</v>
      </c>
      <c r="D417" s="9">
        <v>154</v>
      </c>
      <c r="E417" s="10"/>
      <c r="F417" s="10"/>
      <c r="G417" s="10"/>
      <c r="H417" s="10"/>
      <c r="I417" s="10"/>
      <c r="J417" s="10"/>
      <c r="K417" s="10"/>
      <c r="L417" s="10"/>
      <c r="M417" s="8"/>
      <c r="N417" s="5" t="s">
        <v>186</v>
      </c>
      <c r="O417" s="5" t="s">
        <v>52</v>
      </c>
      <c r="P417" s="5" t="s">
        <v>52</v>
      </c>
      <c r="Q417" s="5" t="s">
        <v>1013</v>
      </c>
      <c r="R417" s="5" t="s">
        <v>63</v>
      </c>
      <c r="S417" s="5" t="s">
        <v>62</v>
      </c>
      <c r="T417" s="5" t="s">
        <v>62</v>
      </c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5" t="s">
        <v>52</v>
      </c>
      <c r="AS417" s="5" t="s">
        <v>52</v>
      </c>
      <c r="AT417" s="1"/>
      <c r="AU417" s="5" t="s">
        <v>1108</v>
      </c>
      <c r="AV417" s="1">
        <v>310</v>
      </c>
    </row>
    <row r="418" spans="1:48" ht="30" customHeight="1">
      <c r="A418" s="8" t="s">
        <v>1109</v>
      </c>
      <c r="B418" s="8" t="s">
        <v>52</v>
      </c>
      <c r="C418" s="8" t="s">
        <v>1110</v>
      </c>
      <c r="D418" s="9">
        <v>3</v>
      </c>
      <c r="E418" s="10"/>
      <c r="F418" s="10"/>
      <c r="G418" s="10"/>
      <c r="H418" s="10"/>
      <c r="I418" s="10"/>
      <c r="J418" s="10"/>
      <c r="K418" s="10"/>
      <c r="L418" s="10"/>
      <c r="M418" s="8"/>
      <c r="N418" s="5" t="s">
        <v>1112</v>
      </c>
      <c r="O418" s="5" t="s">
        <v>52</v>
      </c>
      <c r="P418" s="5" t="s">
        <v>52</v>
      </c>
      <c r="Q418" s="5" t="s">
        <v>1013</v>
      </c>
      <c r="R418" s="5" t="s">
        <v>63</v>
      </c>
      <c r="S418" s="5" t="s">
        <v>62</v>
      </c>
      <c r="T418" s="5" t="s">
        <v>62</v>
      </c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5" t="s">
        <v>52</v>
      </c>
      <c r="AS418" s="5" t="s">
        <v>52</v>
      </c>
      <c r="AT418" s="1"/>
      <c r="AU418" s="5" t="s">
        <v>1113</v>
      </c>
      <c r="AV418" s="1">
        <v>311</v>
      </c>
    </row>
    <row r="419" spans="1:48" ht="30" customHeight="1">
      <c r="A419" s="8" t="s">
        <v>1114</v>
      </c>
      <c r="B419" s="8" t="s">
        <v>52</v>
      </c>
      <c r="C419" s="8" t="s">
        <v>99</v>
      </c>
      <c r="D419" s="9">
        <v>77</v>
      </c>
      <c r="E419" s="10"/>
      <c r="F419" s="10"/>
      <c r="G419" s="10"/>
      <c r="H419" s="10"/>
      <c r="I419" s="10"/>
      <c r="J419" s="10"/>
      <c r="K419" s="10"/>
      <c r="L419" s="10"/>
      <c r="M419" s="8"/>
      <c r="N419" s="5" t="s">
        <v>1116</v>
      </c>
      <c r="O419" s="5" t="s">
        <v>52</v>
      </c>
      <c r="P419" s="5" t="s">
        <v>52</v>
      </c>
      <c r="Q419" s="5" t="s">
        <v>1013</v>
      </c>
      <c r="R419" s="5" t="s">
        <v>63</v>
      </c>
      <c r="S419" s="5" t="s">
        <v>62</v>
      </c>
      <c r="T419" s="5" t="s">
        <v>62</v>
      </c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5" t="s">
        <v>52</v>
      </c>
      <c r="AS419" s="5" t="s">
        <v>52</v>
      </c>
      <c r="AT419" s="1"/>
      <c r="AU419" s="5" t="s">
        <v>1117</v>
      </c>
      <c r="AV419" s="1">
        <v>312</v>
      </c>
    </row>
    <row r="420" spans="1:48" ht="30" customHeight="1">
      <c r="A420" s="8" t="s">
        <v>1118</v>
      </c>
      <c r="B420" s="8" t="s">
        <v>52</v>
      </c>
      <c r="C420" s="8" t="s">
        <v>162</v>
      </c>
      <c r="D420" s="9">
        <v>5</v>
      </c>
      <c r="E420" s="10"/>
      <c r="F420" s="10"/>
      <c r="G420" s="10"/>
      <c r="H420" s="10"/>
      <c r="I420" s="10"/>
      <c r="J420" s="10"/>
      <c r="K420" s="10"/>
      <c r="L420" s="10"/>
      <c r="M420" s="8"/>
      <c r="N420" s="5" t="s">
        <v>1120</v>
      </c>
      <c r="O420" s="5" t="s">
        <v>52</v>
      </c>
      <c r="P420" s="5" t="s">
        <v>52</v>
      </c>
      <c r="Q420" s="5" t="s">
        <v>1013</v>
      </c>
      <c r="R420" s="5" t="s">
        <v>63</v>
      </c>
      <c r="S420" s="5" t="s">
        <v>62</v>
      </c>
      <c r="T420" s="5" t="s">
        <v>62</v>
      </c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5" t="s">
        <v>52</v>
      </c>
      <c r="AS420" s="5" t="s">
        <v>52</v>
      </c>
      <c r="AT420" s="1"/>
      <c r="AU420" s="5" t="s">
        <v>1121</v>
      </c>
      <c r="AV420" s="1">
        <v>313</v>
      </c>
    </row>
    <row r="421" spans="1:48" ht="30" customHeight="1">
      <c r="A421" s="8" t="s">
        <v>1122</v>
      </c>
      <c r="B421" s="8" t="s">
        <v>1071</v>
      </c>
      <c r="C421" s="8" t="s">
        <v>162</v>
      </c>
      <c r="D421" s="9">
        <v>19</v>
      </c>
      <c r="E421" s="10"/>
      <c r="F421" s="10"/>
      <c r="G421" s="10"/>
      <c r="H421" s="10"/>
      <c r="I421" s="10"/>
      <c r="J421" s="10"/>
      <c r="K421" s="10"/>
      <c r="L421" s="10"/>
      <c r="M421" s="8"/>
      <c r="N421" s="5" t="s">
        <v>1124</v>
      </c>
      <c r="O421" s="5" t="s">
        <v>52</v>
      </c>
      <c r="P421" s="5" t="s">
        <v>52</v>
      </c>
      <c r="Q421" s="5" t="s">
        <v>1013</v>
      </c>
      <c r="R421" s="5" t="s">
        <v>63</v>
      </c>
      <c r="S421" s="5" t="s">
        <v>62</v>
      </c>
      <c r="T421" s="5" t="s">
        <v>62</v>
      </c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5" t="s">
        <v>52</v>
      </c>
      <c r="AS421" s="5" t="s">
        <v>52</v>
      </c>
      <c r="AT421" s="1"/>
      <c r="AU421" s="5" t="s">
        <v>1125</v>
      </c>
      <c r="AV421" s="1">
        <v>314</v>
      </c>
    </row>
    <row r="422" spans="1:48" ht="30" customHeight="1">
      <c r="A422" s="8" t="s">
        <v>1126</v>
      </c>
      <c r="B422" s="8" t="s">
        <v>534</v>
      </c>
      <c r="C422" s="8" t="s">
        <v>162</v>
      </c>
      <c r="D422" s="9">
        <v>1</v>
      </c>
      <c r="E422" s="10"/>
      <c r="F422" s="10"/>
      <c r="G422" s="10"/>
      <c r="H422" s="10"/>
      <c r="I422" s="10"/>
      <c r="J422" s="10"/>
      <c r="K422" s="10"/>
      <c r="L422" s="10"/>
      <c r="M422" s="8"/>
      <c r="N422" s="5" t="s">
        <v>1128</v>
      </c>
      <c r="O422" s="5" t="s">
        <v>52</v>
      </c>
      <c r="P422" s="5" t="s">
        <v>52</v>
      </c>
      <c r="Q422" s="5" t="s">
        <v>1013</v>
      </c>
      <c r="R422" s="5" t="s">
        <v>63</v>
      </c>
      <c r="S422" s="5" t="s">
        <v>62</v>
      </c>
      <c r="T422" s="5" t="s">
        <v>62</v>
      </c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5" t="s">
        <v>52</v>
      </c>
      <c r="AS422" s="5" t="s">
        <v>52</v>
      </c>
      <c r="AT422" s="1"/>
      <c r="AU422" s="5" t="s">
        <v>1129</v>
      </c>
      <c r="AV422" s="1">
        <v>315</v>
      </c>
    </row>
    <row r="423" spans="1:48" ht="30" customHeight="1">
      <c r="A423" s="8" t="s">
        <v>188</v>
      </c>
      <c r="B423" s="8" t="s">
        <v>52</v>
      </c>
      <c r="C423" s="8" t="s">
        <v>117</v>
      </c>
      <c r="D423" s="9">
        <v>25</v>
      </c>
      <c r="E423" s="10"/>
      <c r="F423" s="10"/>
      <c r="G423" s="10"/>
      <c r="H423" s="10"/>
      <c r="I423" s="10"/>
      <c r="J423" s="10"/>
      <c r="K423" s="10"/>
      <c r="L423" s="10"/>
      <c r="M423" s="8"/>
      <c r="N423" s="5" t="s">
        <v>190</v>
      </c>
      <c r="O423" s="5" t="s">
        <v>52</v>
      </c>
      <c r="P423" s="5" t="s">
        <v>52</v>
      </c>
      <c r="Q423" s="5" t="s">
        <v>1013</v>
      </c>
      <c r="R423" s="5" t="s">
        <v>62</v>
      </c>
      <c r="S423" s="5" t="s">
        <v>62</v>
      </c>
      <c r="T423" s="5" t="s">
        <v>63</v>
      </c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5" t="s">
        <v>52</v>
      </c>
      <c r="AS423" s="5" t="s">
        <v>52</v>
      </c>
      <c r="AT423" s="1"/>
      <c r="AU423" s="5" t="s">
        <v>1130</v>
      </c>
      <c r="AV423" s="1">
        <v>316</v>
      </c>
    </row>
    <row r="424" spans="1:48" ht="30" customHeight="1">
      <c r="A424" s="8" t="s">
        <v>1131</v>
      </c>
      <c r="B424" s="8" t="s">
        <v>52</v>
      </c>
      <c r="C424" s="8" t="s">
        <v>1132</v>
      </c>
      <c r="D424" s="9">
        <v>1</v>
      </c>
      <c r="E424" s="10"/>
      <c r="F424" s="10"/>
      <c r="G424" s="10"/>
      <c r="H424" s="10"/>
      <c r="I424" s="10"/>
      <c r="J424" s="10"/>
      <c r="K424" s="10"/>
      <c r="L424" s="10"/>
      <c r="M424" s="8"/>
      <c r="N424" s="5" t="s">
        <v>1133</v>
      </c>
      <c r="O424" s="5" t="s">
        <v>52</v>
      </c>
      <c r="P424" s="5" t="s">
        <v>52</v>
      </c>
      <c r="Q424" s="5" t="s">
        <v>1013</v>
      </c>
      <c r="R424" s="5" t="s">
        <v>62</v>
      </c>
      <c r="S424" s="5" t="s">
        <v>62</v>
      </c>
      <c r="T424" s="5" t="s">
        <v>63</v>
      </c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5" t="s">
        <v>52</v>
      </c>
      <c r="AS424" s="5" t="s">
        <v>52</v>
      </c>
      <c r="AT424" s="1"/>
      <c r="AU424" s="5" t="s">
        <v>1134</v>
      </c>
      <c r="AV424" s="1">
        <v>317</v>
      </c>
    </row>
    <row r="425" spans="1:48" ht="30" customHeight="1">
      <c r="A425" s="8" t="s">
        <v>1135</v>
      </c>
      <c r="B425" s="8" t="s">
        <v>1136</v>
      </c>
      <c r="C425" s="8" t="s">
        <v>1132</v>
      </c>
      <c r="D425" s="9">
        <v>1</v>
      </c>
      <c r="E425" s="10"/>
      <c r="F425" s="10"/>
      <c r="G425" s="10"/>
      <c r="H425" s="10"/>
      <c r="I425" s="10"/>
      <c r="J425" s="10"/>
      <c r="K425" s="10"/>
      <c r="L425" s="10"/>
      <c r="M425" s="8"/>
      <c r="N425" s="5" t="s">
        <v>1137</v>
      </c>
      <c r="O425" s="5" t="s">
        <v>52</v>
      </c>
      <c r="P425" s="5" t="s">
        <v>52</v>
      </c>
      <c r="Q425" s="5" t="s">
        <v>1013</v>
      </c>
      <c r="R425" s="5" t="s">
        <v>62</v>
      </c>
      <c r="S425" s="5" t="s">
        <v>62</v>
      </c>
      <c r="T425" s="5" t="s">
        <v>63</v>
      </c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5" t="s">
        <v>52</v>
      </c>
      <c r="AS425" s="5" t="s">
        <v>52</v>
      </c>
      <c r="AT425" s="1"/>
      <c r="AU425" s="5" t="s">
        <v>1138</v>
      </c>
      <c r="AV425" s="1">
        <v>330</v>
      </c>
    </row>
    <row r="426" spans="1:48" ht="30" customHeight="1">
      <c r="A426" s="8" t="s">
        <v>493</v>
      </c>
      <c r="B426" s="8" t="s">
        <v>494</v>
      </c>
      <c r="C426" s="8" t="s">
        <v>117</v>
      </c>
      <c r="D426" s="9">
        <v>1</v>
      </c>
      <c r="E426" s="10"/>
      <c r="F426" s="10"/>
      <c r="G426" s="10"/>
      <c r="H426" s="10"/>
      <c r="I426" s="10"/>
      <c r="J426" s="10"/>
      <c r="K426" s="10"/>
      <c r="L426" s="10"/>
      <c r="M426" s="8"/>
      <c r="N426" s="5" t="s">
        <v>495</v>
      </c>
      <c r="O426" s="5" t="s">
        <v>52</v>
      </c>
      <c r="P426" s="5" t="s">
        <v>52</v>
      </c>
      <c r="Q426" s="5" t="s">
        <v>1013</v>
      </c>
      <c r="R426" s="5" t="s">
        <v>62</v>
      </c>
      <c r="S426" s="5" t="s">
        <v>62</v>
      </c>
      <c r="T426" s="5" t="s">
        <v>63</v>
      </c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5" t="s">
        <v>52</v>
      </c>
      <c r="AS426" s="5" t="s">
        <v>52</v>
      </c>
      <c r="AT426" s="1"/>
      <c r="AU426" s="5" t="s">
        <v>1139</v>
      </c>
      <c r="AV426" s="1">
        <v>318</v>
      </c>
    </row>
    <row r="427" spans="1:48" ht="30" customHeight="1">
      <c r="A427" s="8" t="s">
        <v>493</v>
      </c>
      <c r="B427" s="8" t="s">
        <v>497</v>
      </c>
      <c r="C427" s="8" t="s">
        <v>117</v>
      </c>
      <c r="D427" s="9">
        <v>1</v>
      </c>
      <c r="E427" s="10"/>
      <c r="F427" s="10"/>
      <c r="G427" s="10"/>
      <c r="H427" s="10"/>
      <c r="I427" s="10"/>
      <c r="J427" s="10"/>
      <c r="K427" s="10"/>
      <c r="L427" s="10"/>
      <c r="M427" s="8"/>
      <c r="N427" s="5" t="s">
        <v>498</v>
      </c>
      <c r="O427" s="5" t="s">
        <v>52</v>
      </c>
      <c r="P427" s="5" t="s">
        <v>52</v>
      </c>
      <c r="Q427" s="5" t="s">
        <v>1013</v>
      </c>
      <c r="R427" s="5" t="s">
        <v>62</v>
      </c>
      <c r="S427" s="5" t="s">
        <v>62</v>
      </c>
      <c r="T427" s="5" t="s">
        <v>63</v>
      </c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5" t="s">
        <v>52</v>
      </c>
      <c r="AS427" s="5" t="s">
        <v>52</v>
      </c>
      <c r="AT427" s="1"/>
      <c r="AU427" s="5" t="s">
        <v>1140</v>
      </c>
      <c r="AV427" s="1">
        <v>319</v>
      </c>
    </row>
    <row r="428" spans="1:48" ht="30" customHeight="1">
      <c r="A428" s="8" t="s">
        <v>1141</v>
      </c>
      <c r="B428" s="8" t="s">
        <v>1142</v>
      </c>
      <c r="C428" s="8" t="s">
        <v>117</v>
      </c>
      <c r="D428" s="9">
        <v>68</v>
      </c>
      <c r="E428" s="10"/>
      <c r="F428" s="10"/>
      <c r="G428" s="10"/>
      <c r="H428" s="10"/>
      <c r="I428" s="10"/>
      <c r="J428" s="10"/>
      <c r="K428" s="10"/>
      <c r="L428" s="10"/>
      <c r="M428" s="8"/>
      <c r="N428" s="5" t="s">
        <v>1143</v>
      </c>
      <c r="O428" s="5" t="s">
        <v>52</v>
      </c>
      <c r="P428" s="5" t="s">
        <v>52</v>
      </c>
      <c r="Q428" s="5" t="s">
        <v>1013</v>
      </c>
      <c r="R428" s="5" t="s">
        <v>62</v>
      </c>
      <c r="S428" s="5" t="s">
        <v>62</v>
      </c>
      <c r="T428" s="5" t="s">
        <v>63</v>
      </c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5" t="s">
        <v>52</v>
      </c>
      <c r="AS428" s="5" t="s">
        <v>52</v>
      </c>
      <c r="AT428" s="1"/>
      <c r="AU428" s="5" t="s">
        <v>1144</v>
      </c>
      <c r="AV428" s="1">
        <v>320</v>
      </c>
    </row>
    <row r="429" spans="1:48" ht="30" customHeight="1">
      <c r="A429" s="8" t="s">
        <v>891</v>
      </c>
      <c r="B429" s="8" t="s">
        <v>995</v>
      </c>
      <c r="C429" s="8" t="s">
        <v>603</v>
      </c>
      <c r="D429" s="9">
        <v>20</v>
      </c>
      <c r="E429" s="10"/>
      <c r="F429" s="10"/>
      <c r="G429" s="10"/>
      <c r="H429" s="10"/>
      <c r="I429" s="10"/>
      <c r="J429" s="10"/>
      <c r="K429" s="10"/>
      <c r="L429" s="10"/>
      <c r="M429" s="8"/>
      <c r="N429" s="5" t="s">
        <v>1146</v>
      </c>
      <c r="O429" s="5" t="s">
        <v>52</v>
      </c>
      <c r="P429" s="5" t="s">
        <v>52</v>
      </c>
      <c r="Q429" s="5" t="s">
        <v>1013</v>
      </c>
      <c r="R429" s="5" t="s">
        <v>63</v>
      </c>
      <c r="S429" s="5" t="s">
        <v>62</v>
      </c>
      <c r="T429" s="5" t="s">
        <v>62</v>
      </c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5" t="s">
        <v>52</v>
      </c>
      <c r="AS429" s="5" t="s">
        <v>52</v>
      </c>
      <c r="AT429" s="1"/>
      <c r="AU429" s="5" t="s">
        <v>1147</v>
      </c>
      <c r="AV429" s="1">
        <v>321</v>
      </c>
    </row>
    <row r="430" spans="1:48" ht="30" customHeight="1">
      <c r="A430" s="8" t="s">
        <v>891</v>
      </c>
      <c r="B430" s="8" t="s">
        <v>602</v>
      </c>
      <c r="C430" s="8" t="s">
        <v>603</v>
      </c>
      <c r="D430" s="9">
        <v>2</v>
      </c>
      <c r="E430" s="10"/>
      <c r="F430" s="10"/>
      <c r="G430" s="10"/>
      <c r="H430" s="10"/>
      <c r="I430" s="10"/>
      <c r="J430" s="10"/>
      <c r="K430" s="10"/>
      <c r="L430" s="10"/>
      <c r="M430" s="8"/>
      <c r="N430" s="5" t="s">
        <v>893</v>
      </c>
      <c r="O430" s="5" t="s">
        <v>52</v>
      </c>
      <c r="P430" s="5" t="s">
        <v>52</v>
      </c>
      <c r="Q430" s="5" t="s">
        <v>1013</v>
      </c>
      <c r="R430" s="5" t="s">
        <v>63</v>
      </c>
      <c r="S430" s="5" t="s">
        <v>62</v>
      </c>
      <c r="T430" s="5" t="s">
        <v>62</v>
      </c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5" t="s">
        <v>52</v>
      </c>
      <c r="AS430" s="5" t="s">
        <v>52</v>
      </c>
      <c r="AT430" s="1"/>
      <c r="AU430" s="5" t="s">
        <v>1148</v>
      </c>
      <c r="AV430" s="1">
        <v>322</v>
      </c>
    </row>
    <row r="431" spans="1:48" ht="30" customHeight="1">
      <c r="A431" s="8" t="s">
        <v>1149</v>
      </c>
      <c r="B431" s="8" t="s">
        <v>1150</v>
      </c>
      <c r="C431" s="8" t="s">
        <v>897</v>
      </c>
      <c r="D431" s="9">
        <v>8</v>
      </c>
      <c r="E431" s="10"/>
      <c r="F431" s="10"/>
      <c r="G431" s="10"/>
      <c r="H431" s="10"/>
      <c r="I431" s="10"/>
      <c r="J431" s="10"/>
      <c r="K431" s="10"/>
      <c r="L431" s="10"/>
      <c r="M431" s="8"/>
      <c r="N431" s="5" t="s">
        <v>1152</v>
      </c>
      <c r="O431" s="5" t="s">
        <v>52</v>
      </c>
      <c r="P431" s="5" t="s">
        <v>52</v>
      </c>
      <c r="Q431" s="5" t="s">
        <v>1013</v>
      </c>
      <c r="R431" s="5" t="s">
        <v>63</v>
      </c>
      <c r="S431" s="5" t="s">
        <v>62</v>
      </c>
      <c r="T431" s="5" t="s">
        <v>62</v>
      </c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5" t="s">
        <v>52</v>
      </c>
      <c r="AS431" s="5" t="s">
        <v>52</v>
      </c>
      <c r="AT431" s="1"/>
      <c r="AU431" s="5" t="s">
        <v>1153</v>
      </c>
      <c r="AV431" s="1">
        <v>323</v>
      </c>
    </row>
    <row r="432" spans="1:48" ht="30" customHeight="1">
      <c r="A432" s="8" t="s">
        <v>1149</v>
      </c>
      <c r="B432" s="8" t="s">
        <v>896</v>
      </c>
      <c r="C432" s="8" t="s">
        <v>897</v>
      </c>
      <c r="D432" s="9">
        <v>77</v>
      </c>
      <c r="E432" s="10"/>
      <c r="F432" s="10"/>
      <c r="G432" s="10"/>
      <c r="H432" s="10"/>
      <c r="I432" s="10"/>
      <c r="J432" s="10"/>
      <c r="K432" s="10"/>
      <c r="L432" s="10"/>
      <c r="M432" s="8"/>
      <c r="N432" s="5" t="s">
        <v>1155</v>
      </c>
      <c r="O432" s="5" t="s">
        <v>52</v>
      </c>
      <c r="P432" s="5" t="s">
        <v>52</v>
      </c>
      <c r="Q432" s="5" t="s">
        <v>1013</v>
      </c>
      <c r="R432" s="5" t="s">
        <v>63</v>
      </c>
      <c r="S432" s="5" t="s">
        <v>62</v>
      </c>
      <c r="T432" s="5" t="s">
        <v>62</v>
      </c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5" t="s">
        <v>52</v>
      </c>
      <c r="AS432" s="5" t="s">
        <v>52</v>
      </c>
      <c r="AT432" s="1"/>
      <c r="AU432" s="5" t="s">
        <v>1156</v>
      </c>
      <c r="AV432" s="1">
        <v>324</v>
      </c>
    </row>
    <row r="433" spans="1:48" ht="30" customHeight="1">
      <c r="A433" s="8" t="s">
        <v>895</v>
      </c>
      <c r="B433" s="8" t="s">
        <v>1150</v>
      </c>
      <c r="C433" s="8" t="s">
        <v>897</v>
      </c>
      <c r="D433" s="9">
        <v>4</v>
      </c>
      <c r="E433" s="10"/>
      <c r="F433" s="10"/>
      <c r="G433" s="10"/>
      <c r="H433" s="10"/>
      <c r="I433" s="10"/>
      <c r="J433" s="10"/>
      <c r="K433" s="10"/>
      <c r="L433" s="10"/>
      <c r="M433" s="8"/>
      <c r="N433" s="5" t="s">
        <v>1158</v>
      </c>
      <c r="O433" s="5" t="s">
        <v>52</v>
      </c>
      <c r="P433" s="5" t="s">
        <v>52</v>
      </c>
      <c r="Q433" s="5" t="s">
        <v>1013</v>
      </c>
      <c r="R433" s="5" t="s">
        <v>63</v>
      </c>
      <c r="S433" s="5" t="s">
        <v>62</v>
      </c>
      <c r="T433" s="5" t="s">
        <v>62</v>
      </c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5" t="s">
        <v>52</v>
      </c>
      <c r="AS433" s="5" t="s">
        <v>52</v>
      </c>
      <c r="AT433" s="1"/>
      <c r="AU433" s="5" t="s">
        <v>1159</v>
      </c>
      <c r="AV433" s="1">
        <v>325</v>
      </c>
    </row>
    <row r="434" spans="1:48" ht="30" customHeight="1">
      <c r="A434" s="8" t="s">
        <v>895</v>
      </c>
      <c r="B434" s="8" t="s">
        <v>896</v>
      </c>
      <c r="C434" s="8" t="s">
        <v>897</v>
      </c>
      <c r="D434" s="9">
        <v>4</v>
      </c>
      <c r="E434" s="10"/>
      <c r="F434" s="10"/>
      <c r="G434" s="10"/>
      <c r="H434" s="10"/>
      <c r="I434" s="10"/>
      <c r="J434" s="10"/>
      <c r="K434" s="10"/>
      <c r="L434" s="10"/>
      <c r="M434" s="8"/>
      <c r="N434" s="5" t="s">
        <v>899</v>
      </c>
      <c r="O434" s="5" t="s">
        <v>52</v>
      </c>
      <c r="P434" s="5" t="s">
        <v>52</v>
      </c>
      <c r="Q434" s="5" t="s">
        <v>1013</v>
      </c>
      <c r="R434" s="5" t="s">
        <v>63</v>
      </c>
      <c r="S434" s="5" t="s">
        <v>62</v>
      </c>
      <c r="T434" s="5" t="s">
        <v>62</v>
      </c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5" t="s">
        <v>52</v>
      </c>
      <c r="AS434" s="5" t="s">
        <v>52</v>
      </c>
      <c r="AT434" s="1"/>
      <c r="AU434" s="5" t="s">
        <v>1160</v>
      </c>
      <c r="AV434" s="1">
        <v>326</v>
      </c>
    </row>
    <row r="435" spans="1:48" ht="30" customHeight="1">
      <c r="A435" s="8" t="s">
        <v>1161</v>
      </c>
      <c r="B435" s="8" t="s">
        <v>608</v>
      </c>
      <c r="C435" s="8" t="s">
        <v>603</v>
      </c>
      <c r="D435" s="9">
        <v>20</v>
      </c>
      <c r="E435" s="10"/>
      <c r="F435" s="10"/>
      <c r="G435" s="10"/>
      <c r="H435" s="10"/>
      <c r="I435" s="10"/>
      <c r="J435" s="10"/>
      <c r="K435" s="10"/>
      <c r="L435" s="10"/>
      <c r="M435" s="8"/>
      <c r="N435" s="5" t="s">
        <v>1163</v>
      </c>
      <c r="O435" s="5" t="s">
        <v>52</v>
      </c>
      <c r="P435" s="5" t="s">
        <v>52</v>
      </c>
      <c r="Q435" s="5" t="s">
        <v>1013</v>
      </c>
      <c r="R435" s="5" t="s">
        <v>63</v>
      </c>
      <c r="S435" s="5" t="s">
        <v>62</v>
      </c>
      <c r="T435" s="5" t="s">
        <v>62</v>
      </c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5" t="s">
        <v>52</v>
      </c>
      <c r="AS435" s="5" t="s">
        <v>52</v>
      </c>
      <c r="AT435" s="1"/>
      <c r="AU435" s="5" t="s">
        <v>1164</v>
      </c>
      <c r="AV435" s="1">
        <v>327</v>
      </c>
    </row>
    <row r="436" spans="1:48" ht="30" customHeight="1">
      <c r="A436" s="8" t="s">
        <v>1165</v>
      </c>
      <c r="B436" s="8" t="s">
        <v>1150</v>
      </c>
      <c r="C436" s="8" t="s">
        <v>897</v>
      </c>
      <c r="D436" s="9">
        <v>8</v>
      </c>
      <c r="E436" s="10"/>
      <c r="F436" s="10"/>
      <c r="G436" s="10"/>
      <c r="H436" s="10"/>
      <c r="I436" s="10"/>
      <c r="J436" s="10"/>
      <c r="K436" s="10"/>
      <c r="L436" s="10"/>
      <c r="M436" s="8"/>
      <c r="N436" s="5" t="s">
        <v>1167</v>
      </c>
      <c r="O436" s="5" t="s">
        <v>52</v>
      </c>
      <c r="P436" s="5" t="s">
        <v>52</v>
      </c>
      <c r="Q436" s="5" t="s">
        <v>1013</v>
      </c>
      <c r="R436" s="5" t="s">
        <v>63</v>
      </c>
      <c r="S436" s="5" t="s">
        <v>62</v>
      </c>
      <c r="T436" s="5" t="s">
        <v>62</v>
      </c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5" t="s">
        <v>52</v>
      </c>
      <c r="AS436" s="5" t="s">
        <v>52</v>
      </c>
      <c r="AT436" s="1"/>
      <c r="AU436" s="5" t="s">
        <v>1168</v>
      </c>
      <c r="AV436" s="1">
        <v>328</v>
      </c>
    </row>
    <row r="437" spans="1:48" ht="30" customHeight="1">
      <c r="A437" s="8" t="s">
        <v>1165</v>
      </c>
      <c r="B437" s="8" t="s">
        <v>896</v>
      </c>
      <c r="C437" s="8" t="s">
        <v>897</v>
      </c>
      <c r="D437" s="9">
        <v>77</v>
      </c>
      <c r="E437" s="10"/>
      <c r="F437" s="10"/>
      <c r="G437" s="10"/>
      <c r="H437" s="10"/>
      <c r="I437" s="10"/>
      <c r="J437" s="10"/>
      <c r="K437" s="10"/>
      <c r="L437" s="10"/>
      <c r="M437" s="8"/>
      <c r="N437" s="5" t="s">
        <v>1170</v>
      </c>
      <c r="O437" s="5" t="s">
        <v>52</v>
      </c>
      <c r="P437" s="5" t="s">
        <v>52</v>
      </c>
      <c r="Q437" s="5" t="s">
        <v>1013</v>
      </c>
      <c r="R437" s="5" t="s">
        <v>63</v>
      </c>
      <c r="S437" s="5" t="s">
        <v>62</v>
      </c>
      <c r="T437" s="5" t="s">
        <v>62</v>
      </c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5" t="s">
        <v>52</v>
      </c>
      <c r="AS437" s="5" t="s">
        <v>52</v>
      </c>
      <c r="AT437" s="1"/>
      <c r="AU437" s="5" t="s">
        <v>1171</v>
      </c>
      <c r="AV437" s="1">
        <v>329</v>
      </c>
    </row>
    <row r="438" spans="1:48" ht="30" customHeight="1">
      <c r="A438" s="8" t="s">
        <v>77</v>
      </c>
      <c r="B438" s="8" t="s">
        <v>78</v>
      </c>
      <c r="C438" s="8" t="s">
        <v>79</v>
      </c>
      <c r="D438" s="9">
        <v>4</v>
      </c>
      <c r="E438" s="10"/>
      <c r="F438" s="10"/>
      <c r="G438" s="10"/>
      <c r="H438" s="10"/>
      <c r="I438" s="10"/>
      <c r="J438" s="10"/>
      <c r="K438" s="10"/>
      <c r="L438" s="10"/>
      <c r="M438" s="8"/>
      <c r="N438" s="5" t="s">
        <v>80</v>
      </c>
      <c r="O438" s="5" t="s">
        <v>52</v>
      </c>
      <c r="P438" s="5" t="s">
        <v>52</v>
      </c>
      <c r="Q438" s="5" t="s">
        <v>1013</v>
      </c>
      <c r="R438" s="5" t="s">
        <v>62</v>
      </c>
      <c r="S438" s="5" t="s">
        <v>62</v>
      </c>
      <c r="T438" s="5" t="s">
        <v>63</v>
      </c>
      <c r="U438" s="1"/>
      <c r="V438" s="1"/>
      <c r="W438" s="1"/>
      <c r="X438" s="1"/>
      <c r="Y438" s="1">
        <v>2</v>
      </c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5" t="s">
        <v>52</v>
      </c>
      <c r="AS438" s="5" t="s">
        <v>52</v>
      </c>
      <c r="AT438" s="1"/>
      <c r="AU438" s="5" t="s">
        <v>1172</v>
      </c>
      <c r="AV438" s="1">
        <v>331</v>
      </c>
    </row>
    <row r="439" spans="1:48" ht="30" customHeight="1">
      <c r="A439" s="8" t="s">
        <v>210</v>
      </c>
      <c r="B439" s="8" t="s">
        <v>78</v>
      </c>
      <c r="C439" s="8" t="s">
        <v>79</v>
      </c>
      <c r="D439" s="9">
        <v>9</v>
      </c>
      <c r="E439" s="10"/>
      <c r="F439" s="10"/>
      <c r="G439" s="10"/>
      <c r="H439" s="10"/>
      <c r="I439" s="10"/>
      <c r="J439" s="10"/>
      <c r="K439" s="10"/>
      <c r="L439" s="10"/>
      <c r="M439" s="8"/>
      <c r="N439" s="5" t="s">
        <v>211</v>
      </c>
      <c r="O439" s="5" t="s">
        <v>52</v>
      </c>
      <c r="P439" s="5" t="s">
        <v>52</v>
      </c>
      <c r="Q439" s="5" t="s">
        <v>1013</v>
      </c>
      <c r="R439" s="5" t="s">
        <v>62</v>
      </c>
      <c r="S439" s="5" t="s">
        <v>62</v>
      </c>
      <c r="T439" s="5" t="s">
        <v>63</v>
      </c>
      <c r="U439" s="1"/>
      <c r="V439" s="1"/>
      <c r="W439" s="1"/>
      <c r="X439" s="1"/>
      <c r="Y439" s="1">
        <v>2</v>
      </c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5" t="s">
        <v>52</v>
      </c>
      <c r="AS439" s="5" t="s">
        <v>52</v>
      </c>
      <c r="AT439" s="1"/>
      <c r="AU439" s="5" t="s">
        <v>1173</v>
      </c>
      <c r="AV439" s="1">
        <v>332</v>
      </c>
    </row>
    <row r="440" spans="1:48" ht="30" customHeight="1">
      <c r="A440" s="8" t="s">
        <v>88</v>
      </c>
      <c r="B440" s="8" t="s">
        <v>89</v>
      </c>
      <c r="C440" s="8" t="s">
        <v>90</v>
      </c>
      <c r="D440" s="9">
        <v>1</v>
      </c>
      <c r="E440" s="10"/>
      <c r="F440" s="10"/>
      <c r="G440" s="10"/>
      <c r="H440" s="10"/>
      <c r="I440" s="10"/>
      <c r="J440" s="10"/>
      <c r="K440" s="10"/>
      <c r="L440" s="10"/>
      <c r="M440" s="8"/>
      <c r="N440" s="5" t="s">
        <v>213</v>
      </c>
      <c r="O440" s="5" t="s">
        <v>52</v>
      </c>
      <c r="P440" s="5" t="s">
        <v>52</v>
      </c>
      <c r="Q440" s="5" t="s">
        <v>1013</v>
      </c>
      <c r="R440" s="5" t="s">
        <v>62</v>
      </c>
      <c r="S440" s="5" t="s">
        <v>62</v>
      </c>
      <c r="T440" s="5" t="s">
        <v>62</v>
      </c>
      <c r="U440" s="1">
        <v>1</v>
      </c>
      <c r="V440" s="1">
        <v>0</v>
      </c>
      <c r="W440" s="1">
        <v>0.02</v>
      </c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5" t="s">
        <v>52</v>
      </c>
      <c r="AS440" s="5" t="s">
        <v>52</v>
      </c>
      <c r="AT440" s="1"/>
      <c r="AU440" s="5" t="s">
        <v>1174</v>
      </c>
      <c r="AV440" s="1">
        <v>837</v>
      </c>
    </row>
    <row r="441" spans="1:48" ht="30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</row>
    <row r="442" spans="1:48" ht="30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</row>
    <row r="443" spans="1:48" ht="30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</row>
    <row r="444" spans="1:48" ht="30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</row>
    <row r="445" spans="1:48" ht="30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</row>
    <row r="446" spans="1:48" ht="30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</row>
    <row r="447" spans="1:48" ht="30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</row>
    <row r="448" spans="1:48" ht="30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</row>
    <row r="449" spans="1:48" ht="30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</row>
    <row r="450" spans="1:48" ht="30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</row>
    <row r="451" spans="1:48" ht="30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</row>
    <row r="452" spans="1:48" ht="30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</row>
    <row r="453" spans="1:48" ht="30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</row>
    <row r="454" spans="1:48" ht="30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</row>
    <row r="455" spans="1:48" ht="30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</row>
    <row r="456" spans="1:48" ht="30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</row>
    <row r="457" spans="1:48" ht="30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</row>
    <row r="458" spans="1:48" ht="30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</row>
    <row r="459" spans="1:48" ht="30" customHeight="1">
      <c r="A459" s="9" t="s">
        <v>93</v>
      </c>
      <c r="B459" s="9"/>
      <c r="C459" s="9"/>
      <c r="D459" s="9"/>
      <c r="E459" s="9"/>
      <c r="F459" s="10">
        <f>SUM(F389:F458)</f>
        <v>0</v>
      </c>
      <c r="G459" s="9"/>
      <c r="H459" s="10">
        <f>SUM(H389:H458)</f>
        <v>0</v>
      </c>
      <c r="I459" s="9"/>
      <c r="J459" s="10">
        <f>SUM(J389:J458)</f>
        <v>0</v>
      </c>
      <c r="K459" s="9"/>
      <c r="L459" s="10">
        <f>SUM(L389:L458)</f>
        <v>0</v>
      </c>
      <c r="M459" s="9"/>
      <c r="N459" t="s">
        <v>94</v>
      </c>
    </row>
    <row r="460" spans="1:48" ht="30" customHeight="1">
      <c r="A460" s="8" t="s">
        <v>1175</v>
      </c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1"/>
      <c r="O460" s="1"/>
      <c r="P460" s="1"/>
      <c r="Q460" s="5" t="s">
        <v>1176</v>
      </c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</row>
    <row r="461" spans="1:48" ht="30" customHeight="1">
      <c r="A461" s="8" t="s">
        <v>77</v>
      </c>
      <c r="B461" s="8" t="s">
        <v>78</v>
      </c>
      <c r="C461" s="8" t="s">
        <v>79</v>
      </c>
      <c r="D461" s="9">
        <v>27</v>
      </c>
      <c r="E461" s="10"/>
      <c r="F461" s="10"/>
      <c r="G461" s="10"/>
      <c r="H461" s="10"/>
      <c r="I461" s="10"/>
      <c r="J461" s="10"/>
      <c r="K461" s="10"/>
      <c r="L461" s="10"/>
      <c r="M461" s="8"/>
      <c r="N461" s="5" t="s">
        <v>80</v>
      </c>
      <c r="O461" s="5" t="s">
        <v>52</v>
      </c>
      <c r="P461" s="5" t="s">
        <v>52</v>
      </c>
      <c r="Q461" s="5" t="s">
        <v>1176</v>
      </c>
      <c r="R461" s="5" t="s">
        <v>62</v>
      </c>
      <c r="S461" s="5" t="s">
        <v>62</v>
      </c>
      <c r="T461" s="5" t="s">
        <v>63</v>
      </c>
      <c r="U461" s="1"/>
      <c r="V461" s="1"/>
      <c r="W461" s="1"/>
      <c r="X461" s="1">
        <v>1</v>
      </c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5" t="s">
        <v>52</v>
      </c>
      <c r="AS461" s="5" t="s">
        <v>52</v>
      </c>
      <c r="AT461" s="1"/>
      <c r="AU461" s="5" t="s">
        <v>1177</v>
      </c>
      <c r="AV461" s="1">
        <v>356</v>
      </c>
    </row>
    <row r="462" spans="1:48" ht="30" customHeight="1">
      <c r="A462" s="8" t="s">
        <v>210</v>
      </c>
      <c r="B462" s="8" t="s">
        <v>78</v>
      </c>
      <c r="C462" s="8" t="s">
        <v>79</v>
      </c>
      <c r="D462" s="9">
        <v>54</v>
      </c>
      <c r="E462" s="10"/>
      <c r="F462" s="10"/>
      <c r="G462" s="10"/>
      <c r="H462" s="10"/>
      <c r="I462" s="10"/>
      <c r="J462" s="10"/>
      <c r="K462" s="10"/>
      <c r="L462" s="10"/>
      <c r="M462" s="8"/>
      <c r="N462" s="5" t="s">
        <v>211</v>
      </c>
      <c r="O462" s="5" t="s">
        <v>52</v>
      </c>
      <c r="P462" s="5" t="s">
        <v>52</v>
      </c>
      <c r="Q462" s="5" t="s">
        <v>1176</v>
      </c>
      <c r="R462" s="5" t="s">
        <v>62</v>
      </c>
      <c r="S462" s="5" t="s">
        <v>62</v>
      </c>
      <c r="T462" s="5" t="s">
        <v>63</v>
      </c>
      <c r="U462" s="1"/>
      <c r="V462" s="1"/>
      <c r="W462" s="1"/>
      <c r="X462" s="1">
        <v>1</v>
      </c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5" t="s">
        <v>52</v>
      </c>
      <c r="AS462" s="5" t="s">
        <v>52</v>
      </c>
      <c r="AT462" s="1"/>
      <c r="AU462" s="5" t="s">
        <v>1178</v>
      </c>
      <c r="AV462" s="1">
        <v>357</v>
      </c>
    </row>
    <row r="463" spans="1:48" ht="30" customHeight="1">
      <c r="A463" s="8" t="s">
        <v>1008</v>
      </c>
      <c r="B463" s="8" t="s">
        <v>78</v>
      </c>
      <c r="C463" s="8" t="s">
        <v>79</v>
      </c>
      <c r="D463" s="9">
        <v>3</v>
      </c>
      <c r="E463" s="10"/>
      <c r="F463" s="10"/>
      <c r="G463" s="10"/>
      <c r="H463" s="10"/>
      <c r="I463" s="10"/>
      <c r="J463" s="10"/>
      <c r="K463" s="10"/>
      <c r="L463" s="10"/>
      <c r="M463" s="8"/>
      <c r="N463" s="5" t="s">
        <v>1009</v>
      </c>
      <c r="O463" s="5" t="s">
        <v>52</v>
      </c>
      <c r="P463" s="5" t="s">
        <v>52</v>
      </c>
      <c r="Q463" s="5" t="s">
        <v>1176</v>
      </c>
      <c r="R463" s="5" t="s">
        <v>62</v>
      </c>
      <c r="S463" s="5" t="s">
        <v>62</v>
      </c>
      <c r="T463" s="5" t="s">
        <v>63</v>
      </c>
      <c r="U463" s="1"/>
      <c r="V463" s="1"/>
      <c r="W463" s="1"/>
      <c r="X463" s="1">
        <v>1</v>
      </c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5" t="s">
        <v>52</v>
      </c>
      <c r="AS463" s="5" t="s">
        <v>52</v>
      </c>
      <c r="AT463" s="1"/>
      <c r="AU463" s="5" t="s">
        <v>1179</v>
      </c>
      <c r="AV463" s="1">
        <v>358</v>
      </c>
    </row>
    <row r="464" spans="1:48" ht="30" customHeight="1">
      <c r="A464" s="8" t="s">
        <v>88</v>
      </c>
      <c r="B464" s="8" t="s">
        <v>89</v>
      </c>
      <c r="C464" s="8" t="s">
        <v>90</v>
      </c>
      <c r="D464" s="9">
        <v>1</v>
      </c>
      <c r="E464" s="10"/>
      <c r="F464" s="10"/>
      <c r="G464" s="10"/>
      <c r="H464" s="10"/>
      <c r="I464" s="10"/>
      <c r="J464" s="10"/>
      <c r="K464" s="10"/>
      <c r="L464" s="10"/>
      <c r="M464" s="8"/>
      <c r="N464" s="5" t="s">
        <v>91</v>
      </c>
      <c r="O464" s="5" t="s">
        <v>52</v>
      </c>
      <c r="P464" s="5" t="s">
        <v>52</v>
      </c>
      <c r="Q464" s="5" t="s">
        <v>1176</v>
      </c>
      <c r="R464" s="5" t="s">
        <v>62</v>
      </c>
      <c r="S464" s="5" t="s">
        <v>62</v>
      </c>
      <c r="T464" s="5" t="s">
        <v>62</v>
      </c>
      <c r="U464" s="1">
        <v>1</v>
      </c>
      <c r="V464" s="1">
        <v>0</v>
      </c>
      <c r="W464" s="1">
        <v>0.02</v>
      </c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5" t="s">
        <v>52</v>
      </c>
      <c r="AS464" s="5" t="s">
        <v>52</v>
      </c>
      <c r="AT464" s="1"/>
      <c r="AU464" s="5" t="s">
        <v>1180</v>
      </c>
      <c r="AV464" s="1">
        <v>838</v>
      </c>
    </row>
    <row r="465" spans="1:48" ht="30" customHeight="1">
      <c r="A465" s="8" t="s">
        <v>1181</v>
      </c>
      <c r="B465" s="8" t="s">
        <v>1182</v>
      </c>
      <c r="C465" s="8" t="s">
        <v>1183</v>
      </c>
      <c r="D465" s="9">
        <v>-1739</v>
      </c>
      <c r="E465" s="10"/>
      <c r="F465" s="10"/>
      <c r="G465" s="10"/>
      <c r="H465" s="10"/>
      <c r="I465" s="10"/>
      <c r="J465" s="10"/>
      <c r="K465" s="10"/>
      <c r="L465" s="10"/>
      <c r="M465" s="8"/>
      <c r="N465" s="5" t="s">
        <v>1184</v>
      </c>
      <c r="O465" s="5" t="s">
        <v>52</v>
      </c>
      <c r="P465" s="5" t="s">
        <v>52</v>
      </c>
      <c r="Q465" s="5" t="s">
        <v>1176</v>
      </c>
      <c r="R465" s="5" t="s">
        <v>62</v>
      </c>
      <c r="S465" s="5" t="s">
        <v>62</v>
      </c>
      <c r="T465" s="5" t="s">
        <v>63</v>
      </c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5" t="s">
        <v>52</v>
      </c>
      <c r="AS465" s="5" t="s">
        <v>52</v>
      </c>
      <c r="AT465" s="1"/>
      <c r="AU465" s="5" t="s">
        <v>1185</v>
      </c>
      <c r="AV465" s="1">
        <v>359</v>
      </c>
    </row>
    <row r="466" spans="1:48" ht="30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</row>
    <row r="467" spans="1:48" ht="30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</row>
    <row r="468" spans="1:48" ht="30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</row>
    <row r="469" spans="1:48" ht="30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</row>
    <row r="470" spans="1:48" ht="30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</row>
    <row r="471" spans="1:48" ht="30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</row>
    <row r="472" spans="1:48" ht="30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</row>
    <row r="473" spans="1:48" ht="30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</row>
    <row r="474" spans="1:48" ht="30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</row>
    <row r="475" spans="1:48" ht="30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</row>
    <row r="476" spans="1:48" ht="30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</row>
    <row r="477" spans="1:48" ht="30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</row>
    <row r="478" spans="1:48" ht="30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</row>
    <row r="479" spans="1:48" ht="30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</row>
    <row r="480" spans="1:48" ht="30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</row>
    <row r="481" spans="1:48" ht="30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</row>
    <row r="482" spans="1:48" ht="30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</row>
    <row r="483" spans="1:48" ht="30" customHeight="1">
      <c r="A483" s="9" t="s">
        <v>93</v>
      </c>
      <c r="B483" s="9"/>
      <c r="C483" s="9"/>
      <c r="D483" s="9"/>
      <c r="E483" s="9"/>
      <c r="F483" s="10">
        <f>SUM(F461:F482)</f>
        <v>0</v>
      </c>
      <c r="G483" s="9"/>
      <c r="H483" s="10">
        <f>SUM(H461:H482)</f>
        <v>0</v>
      </c>
      <c r="I483" s="9"/>
      <c r="J483" s="10">
        <f>SUM(J461:J482)</f>
        <v>0</v>
      </c>
      <c r="K483" s="9"/>
      <c r="L483" s="10">
        <f>SUM(L461:L482)</f>
        <v>0</v>
      </c>
      <c r="M483" s="9"/>
      <c r="N483" t="s">
        <v>94</v>
      </c>
    </row>
    <row r="484" spans="1:48" ht="30" customHeight="1">
      <c r="A484" s="8" t="s">
        <v>1186</v>
      </c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1"/>
      <c r="O484" s="1"/>
      <c r="P484" s="1"/>
      <c r="Q484" s="5" t="s">
        <v>1187</v>
      </c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</row>
    <row r="485" spans="1:48" ht="30" customHeight="1">
      <c r="A485" s="8" t="s">
        <v>1188</v>
      </c>
      <c r="B485" s="8" t="s">
        <v>52</v>
      </c>
      <c r="C485" s="8" t="s">
        <v>52</v>
      </c>
      <c r="D485" s="9"/>
      <c r="E485" s="10">
        <f>TRUNC(단가대비표!O318,0)</f>
        <v>0</v>
      </c>
      <c r="F485" s="10">
        <f t="shared" ref="F485:F507" si="0">TRUNC(E485*D485, 0)</f>
        <v>0</v>
      </c>
      <c r="G485" s="10">
        <f>TRUNC(단가대비표!P318,0)</f>
        <v>0</v>
      </c>
      <c r="H485" s="10">
        <f t="shared" ref="H485:H507" si="1">TRUNC(G485*D485, 0)</f>
        <v>0</v>
      </c>
      <c r="I485" s="10">
        <f>TRUNC(단가대비표!V318,0)</f>
        <v>0</v>
      </c>
      <c r="J485" s="10">
        <f t="shared" ref="J485:J507" si="2">TRUNC(I485*D485, 0)</f>
        <v>0</v>
      </c>
      <c r="K485" s="10">
        <f t="shared" ref="K485:K507" si="3">TRUNC(E485+G485+I485, 0)</f>
        <v>0</v>
      </c>
      <c r="L485" s="10">
        <f t="shared" ref="L485:L507" si="4">TRUNC(F485+H485+J485, 0)</f>
        <v>0</v>
      </c>
      <c r="M485" s="8" t="s">
        <v>52</v>
      </c>
      <c r="N485" s="5" t="s">
        <v>1189</v>
      </c>
      <c r="O485" s="5" t="s">
        <v>52</v>
      </c>
      <c r="P485" s="5" t="s">
        <v>52</v>
      </c>
      <c r="Q485" s="5" t="s">
        <v>1187</v>
      </c>
      <c r="R485" s="5" t="s">
        <v>62</v>
      </c>
      <c r="S485" s="5" t="s">
        <v>62</v>
      </c>
      <c r="T485" s="5" t="s">
        <v>63</v>
      </c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5" t="s">
        <v>52</v>
      </c>
      <c r="AS485" s="5" t="s">
        <v>52</v>
      </c>
      <c r="AT485" s="1"/>
      <c r="AU485" s="5" t="s">
        <v>1190</v>
      </c>
      <c r="AV485" s="1">
        <v>576</v>
      </c>
    </row>
    <row r="486" spans="1:48" ht="30" customHeight="1">
      <c r="A486" s="8" t="s">
        <v>1191</v>
      </c>
      <c r="B486" s="8" t="s">
        <v>1192</v>
      </c>
      <c r="C486" s="8" t="s">
        <v>117</v>
      </c>
      <c r="D486" s="9">
        <v>10</v>
      </c>
      <c r="E486" s="10"/>
      <c r="F486" s="10"/>
      <c r="G486" s="10"/>
      <c r="H486" s="10"/>
      <c r="I486" s="10"/>
      <c r="J486" s="10"/>
      <c r="K486" s="10"/>
      <c r="L486" s="10"/>
      <c r="M486" s="8" t="s">
        <v>52</v>
      </c>
      <c r="N486" s="5" t="s">
        <v>1193</v>
      </c>
      <c r="O486" s="5" t="s">
        <v>52</v>
      </c>
      <c r="P486" s="5" t="s">
        <v>52</v>
      </c>
      <c r="Q486" s="5" t="s">
        <v>1187</v>
      </c>
      <c r="R486" s="5" t="s">
        <v>62</v>
      </c>
      <c r="S486" s="5" t="s">
        <v>62</v>
      </c>
      <c r="T486" s="5" t="s">
        <v>63</v>
      </c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5" t="s">
        <v>52</v>
      </c>
      <c r="AS486" s="5" t="s">
        <v>52</v>
      </c>
      <c r="AT486" s="1"/>
      <c r="AU486" s="5" t="s">
        <v>1194</v>
      </c>
      <c r="AV486" s="1">
        <v>577</v>
      </c>
    </row>
    <row r="487" spans="1:48" ht="30" customHeight="1">
      <c r="A487" s="8" t="s">
        <v>1195</v>
      </c>
      <c r="B487" s="8" t="s">
        <v>1196</v>
      </c>
      <c r="C487" s="8" t="s">
        <v>117</v>
      </c>
      <c r="D487" s="9">
        <v>2</v>
      </c>
      <c r="E487" s="10"/>
      <c r="F487" s="10"/>
      <c r="G487" s="10"/>
      <c r="H487" s="10"/>
      <c r="I487" s="10"/>
      <c r="J487" s="10"/>
      <c r="K487" s="10"/>
      <c r="L487" s="10"/>
      <c r="M487" s="8" t="s">
        <v>52</v>
      </c>
      <c r="N487" s="5" t="s">
        <v>1197</v>
      </c>
      <c r="O487" s="5" t="s">
        <v>52</v>
      </c>
      <c r="P487" s="5" t="s">
        <v>52</v>
      </c>
      <c r="Q487" s="5" t="s">
        <v>1187</v>
      </c>
      <c r="R487" s="5" t="s">
        <v>62</v>
      </c>
      <c r="S487" s="5" t="s">
        <v>62</v>
      </c>
      <c r="T487" s="5" t="s">
        <v>63</v>
      </c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5" t="s">
        <v>52</v>
      </c>
      <c r="AS487" s="5" t="s">
        <v>52</v>
      </c>
      <c r="AT487" s="1"/>
      <c r="AU487" s="5" t="s">
        <v>1198</v>
      </c>
      <c r="AV487" s="1">
        <v>578</v>
      </c>
    </row>
    <row r="488" spans="1:48" ht="30" customHeight="1">
      <c r="A488" s="8" t="s">
        <v>1199</v>
      </c>
      <c r="B488" s="8" t="s">
        <v>1200</v>
      </c>
      <c r="C488" s="8" t="s">
        <v>117</v>
      </c>
      <c r="D488" s="9">
        <v>12</v>
      </c>
      <c r="E488" s="10"/>
      <c r="F488" s="10"/>
      <c r="G488" s="10"/>
      <c r="H488" s="10"/>
      <c r="I488" s="10"/>
      <c r="J488" s="10"/>
      <c r="K488" s="10"/>
      <c r="L488" s="10"/>
      <c r="M488" s="8" t="s">
        <v>52</v>
      </c>
      <c r="N488" s="5" t="s">
        <v>1201</v>
      </c>
      <c r="O488" s="5" t="s">
        <v>52</v>
      </c>
      <c r="P488" s="5" t="s">
        <v>52</v>
      </c>
      <c r="Q488" s="5" t="s">
        <v>1187</v>
      </c>
      <c r="R488" s="5" t="s">
        <v>62</v>
      </c>
      <c r="S488" s="5" t="s">
        <v>62</v>
      </c>
      <c r="T488" s="5" t="s">
        <v>63</v>
      </c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5" t="s">
        <v>52</v>
      </c>
      <c r="AS488" s="5" t="s">
        <v>52</v>
      </c>
      <c r="AT488" s="1"/>
      <c r="AU488" s="5" t="s">
        <v>1202</v>
      </c>
      <c r="AV488" s="1">
        <v>579</v>
      </c>
    </row>
    <row r="489" spans="1:48" ht="30" customHeight="1">
      <c r="A489" s="8" t="s">
        <v>1203</v>
      </c>
      <c r="B489" s="8" t="s">
        <v>1204</v>
      </c>
      <c r="C489" s="8" t="s">
        <v>117</v>
      </c>
      <c r="D489" s="9">
        <v>12</v>
      </c>
      <c r="E489" s="10"/>
      <c r="F489" s="10"/>
      <c r="G489" s="10"/>
      <c r="H489" s="10"/>
      <c r="I489" s="10"/>
      <c r="J489" s="10"/>
      <c r="K489" s="10"/>
      <c r="L489" s="10"/>
      <c r="M489" s="8" t="s">
        <v>52</v>
      </c>
      <c r="N489" s="5" t="s">
        <v>1205</v>
      </c>
      <c r="O489" s="5" t="s">
        <v>52</v>
      </c>
      <c r="P489" s="5" t="s">
        <v>52</v>
      </c>
      <c r="Q489" s="5" t="s">
        <v>1187</v>
      </c>
      <c r="R489" s="5" t="s">
        <v>62</v>
      </c>
      <c r="S489" s="5" t="s">
        <v>62</v>
      </c>
      <c r="T489" s="5" t="s">
        <v>63</v>
      </c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5" t="s">
        <v>52</v>
      </c>
      <c r="AS489" s="5" t="s">
        <v>52</v>
      </c>
      <c r="AT489" s="1"/>
      <c r="AU489" s="5" t="s">
        <v>1206</v>
      </c>
      <c r="AV489" s="1">
        <v>580</v>
      </c>
    </row>
    <row r="490" spans="1:48" ht="30" customHeight="1">
      <c r="A490" s="8" t="s">
        <v>1207</v>
      </c>
      <c r="B490" s="8" t="s">
        <v>1208</v>
      </c>
      <c r="C490" s="8" t="s">
        <v>1209</v>
      </c>
      <c r="D490" s="9">
        <v>2</v>
      </c>
      <c r="E490" s="10"/>
      <c r="F490" s="10"/>
      <c r="G490" s="10"/>
      <c r="H490" s="10"/>
      <c r="I490" s="10"/>
      <c r="J490" s="10"/>
      <c r="K490" s="10"/>
      <c r="L490" s="10"/>
      <c r="M490" s="8" t="s">
        <v>52</v>
      </c>
      <c r="N490" s="5" t="s">
        <v>1210</v>
      </c>
      <c r="O490" s="5" t="s">
        <v>52</v>
      </c>
      <c r="P490" s="5" t="s">
        <v>52</v>
      </c>
      <c r="Q490" s="5" t="s">
        <v>1187</v>
      </c>
      <c r="R490" s="5" t="s">
        <v>62</v>
      </c>
      <c r="S490" s="5" t="s">
        <v>62</v>
      </c>
      <c r="T490" s="5" t="s">
        <v>63</v>
      </c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5" t="s">
        <v>52</v>
      </c>
      <c r="AS490" s="5" t="s">
        <v>52</v>
      </c>
      <c r="AT490" s="1"/>
      <c r="AU490" s="5" t="s">
        <v>1211</v>
      </c>
      <c r="AV490" s="1">
        <v>581</v>
      </c>
    </row>
    <row r="491" spans="1:48" ht="30" customHeight="1">
      <c r="A491" s="8" t="s">
        <v>1212</v>
      </c>
      <c r="B491" s="8" t="s">
        <v>1213</v>
      </c>
      <c r="C491" s="8" t="s">
        <v>117</v>
      </c>
      <c r="D491" s="9">
        <v>24</v>
      </c>
      <c r="E491" s="10"/>
      <c r="F491" s="10"/>
      <c r="G491" s="10"/>
      <c r="H491" s="10"/>
      <c r="I491" s="10"/>
      <c r="J491" s="10"/>
      <c r="K491" s="10"/>
      <c r="L491" s="10"/>
      <c r="M491" s="8" t="s">
        <v>52</v>
      </c>
      <c r="N491" s="5" t="s">
        <v>1214</v>
      </c>
      <c r="O491" s="5" t="s">
        <v>52</v>
      </c>
      <c r="P491" s="5" t="s">
        <v>52</v>
      </c>
      <c r="Q491" s="5" t="s">
        <v>1187</v>
      </c>
      <c r="R491" s="5" t="s">
        <v>62</v>
      </c>
      <c r="S491" s="5" t="s">
        <v>62</v>
      </c>
      <c r="T491" s="5" t="s">
        <v>63</v>
      </c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5" t="s">
        <v>52</v>
      </c>
      <c r="AS491" s="5" t="s">
        <v>52</v>
      </c>
      <c r="AT491" s="1"/>
      <c r="AU491" s="5" t="s">
        <v>1215</v>
      </c>
      <c r="AV491" s="1">
        <v>582</v>
      </c>
    </row>
    <row r="492" spans="1:48" ht="30" customHeight="1">
      <c r="A492" s="8" t="s">
        <v>1216</v>
      </c>
      <c r="B492" s="8" t="s">
        <v>1217</v>
      </c>
      <c r="C492" s="8" t="s">
        <v>117</v>
      </c>
      <c r="D492" s="9">
        <v>12</v>
      </c>
      <c r="E492" s="10"/>
      <c r="F492" s="10"/>
      <c r="G492" s="10"/>
      <c r="H492" s="10"/>
      <c r="I492" s="10"/>
      <c r="J492" s="10"/>
      <c r="K492" s="10"/>
      <c r="L492" s="10"/>
      <c r="M492" s="8" t="s">
        <v>52</v>
      </c>
      <c r="N492" s="5" t="s">
        <v>1218</v>
      </c>
      <c r="O492" s="5" t="s">
        <v>52</v>
      </c>
      <c r="P492" s="5" t="s">
        <v>52</v>
      </c>
      <c r="Q492" s="5" t="s">
        <v>1187</v>
      </c>
      <c r="R492" s="5" t="s">
        <v>62</v>
      </c>
      <c r="S492" s="5" t="s">
        <v>62</v>
      </c>
      <c r="T492" s="5" t="s">
        <v>63</v>
      </c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5" t="s">
        <v>52</v>
      </c>
      <c r="AS492" s="5" t="s">
        <v>52</v>
      </c>
      <c r="AT492" s="1"/>
      <c r="AU492" s="5" t="s">
        <v>1219</v>
      </c>
      <c r="AV492" s="1">
        <v>583</v>
      </c>
    </row>
    <row r="493" spans="1:48" ht="30" customHeight="1">
      <c r="A493" s="8" t="s">
        <v>1220</v>
      </c>
      <c r="B493" s="8" t="s">
        <v>1221</v>
      </c>
      <c r="C493" s="8" t="s">
        <v>117</v>
      </c>
      <c r="D493" s="9">
        <v>8</v>
      </c>
      <c r="E493" s="10"/>
      <c r="F493" s="10"/>
      <c r="G493" s="10"/>
      <c r="H493" s="10"/>
      <c r="I493" s="10"/>
      <c r="J493" s="10"/>
      <c r="K493" s="10"/>
      <c r="L493" s="10"/>
      <c r="M493" s="8" t="s">
        <v>52</v>
      </c>
      <c r="N493" s="5" t="s">
        <v>1222</v>
      </c>
      <c r="O493" s="5" t="s">
        <v>52</v>
      </c>
      <c r="P493" s="5" t="s">
        <v>52</v>
      </c>
      <c r="Q493" s="5" t="s">
        <v>1187</v>
      </c>
      <c r="R493" s="5" t="s">
        <v>62</v>
      </c>
      <c r="S493" s="5" t="s">
        <v>62</v>
      </c>
      <c r="T493" s="5" t="s">
        <v>63</v>
      </c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5" t="s">
        <v>52</v>
      </c>
      <c r="AS493" s="5" t="s">
        <v>52</v>
      </c>
      <c r="AT493" s="1"/>
      <c r="AU493" s="5" t="s">
        <v>1223</v>
      </c>
      <c r="AV493" s="1">
        <v>584</v>
      </c>
    </row>
    <row r="494" spans="1:48" ht="30" customHeight="1">
      <c r="A494" s="8" t="s">
        <v>1224</v>
      </c>
      <c r="B494" s="8" t="s">
        <v>52</v>
      </c>
      <c r="C494" s="8" t="s">
        <v>52</v>
      </c>
      <c r="D494" s="9"/>
      <c r="E494" s="10"/>
      <c r="F494" s="10"/>
      <c r="G494" s="10"/>
      <c r="H494" s="10"/>
      <c r="I494" s="10"/>
      <c r="J494" s="10"/>
      <c r="K494" s="10"/>
      <c r="L494" s="10"/>
      <c r="M494" s="8" t="s">
        <v>52</v>
      </c>
      <c r="N494" s="5" t="s">
        <v>1225</v>
      </c>
      <c r="O494" s="5" t="s">
        <v>52</v>
      </c>
      <c r="P494" s="5" t="s">
        <v>52</v>
      </c>
      <c r="Q494" s="5" t="s">
        <v>1187</v>
      </c>
      <c r="R494" s="5" t="s">
        <v>62</v>
      </c>
      <c r="S494" s="5" t="s">
        <v>62</v>
      </c>
      <c r="T494" s="5" t="s">
        <v>63</v>
      </c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5" t="s">
        <v>52</v>
      </c>
      <c r="AS494" s="5" t="s">
        <v>52</v>
      </c>
      <c r="AT494" s="1"/>
      <c r="AU494" s="5" t="s">
        <v>1226</v>
      </c>
      <c r="AV494" s="1">
        <v>585</v>
      </c>
    </row>
    <row r="495" spans="1:48" ht="30" customHeight="1">
      <c r="A495" s="8" t="s">
        <v>1227</v>
      </c>
      <c r="B495" s="8" t="s">
        <v>1228</v>
      </c>
      <c r="C495" s="8" t="s">
        <v>117</v>
      </c>
      <c r="D495" s="9">
        <v>1</v>
      </c>
      <c r="E495" s="10"/>
      <c r="F495" s="10"/>
      <c r="G495" s="10"/>
      <c r="H495" s="10"/>
      <c r="I495" s="10"/>
      <c r="J495" s="10"/>
      <c r="K495" s="10"/>
      <c r="L495" s="10"/>
      <c r="M495" s="8"/>
      <c r="N495" s="5" t="s">
        <v>1229</v>
      </c>
      <c r="O495" s="5" t="s">
        <v>52</v>
      </c>
      <c r="P495" s="5" t="s">
        <v>52</v>
      </c>
      <c r="Q495" s="5" t="s">
        <v>1187</v>
      </c>
      <c r="R495" s="5" t="s">
        <v>62</v>
      </c>
      <c r="S495" s="5" t="s">
        <v>62</v>
      </c>
      <c r="T495" s="5" t="s">
        <v>63</v>
      </c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5" t="s">
        <v>52</v>
      </c>
      <c r="AS495" s="5" t="s">
        <v>52</v>
      </c>
      <c r="AT495" s="1"/>
      <c r="AU495" s="5" t="s">
        <v>1230</v>
      </c>
      <c r="AV495" s="1">
        <v>586</v>
      </c>
    </row>
    <row r="496" spans="1:48" ht="30" customHeight="1">
      <c r="A496" s="8" t="s">
        <v>1231</v>
      </c>
      <c r="B496" s="8" t="s">
        <v>1232</v>
      </c>
      <c r="C496" s="8" t="s">
        <v>117</v>
      </c>
      <c r="D496" s="9">
        <v>1</v>
      </c>
      <c r="E496" s="10"/>
      <c r="F496" s="10"/>
      <c r="G496" s="10"/>
      <c r="H496" s="10"/>
      <c r="I496" s="10"/>
      <c r="J496" s="10"/>
      <c r="K496" s="10"/>
      <c r="L496" s="10"/>
      <c r="M496" s="8"/>
      <c r="N496" s="5" t="s">
        <v>1233</v>
      </c>
      <c r="O496" s="5" t="s">
        <v>52</v>
      </c>
      <c r="P496" s="5" t="s">
        <v>52</v>
      </c>
      <c r="Q496" s="5" t="s">
        <v>1187</v>
      </c>
      <c r="R496" s="5" t="s">
        <v>62</v>
      </c>
      <c r="S496" s="5" t="s">
        <v>62</v>
      </c>
      <c r="T496" s="5" t="s">
        <v>63</v>
      </c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5" t="s">
        <v>52</v>
      </c>
      <c r="AS496" s="5" t="s">
        <v>52</v>
      </c>
      <c r="AT496" s="1"/>
      <c r="AU496" s="5" t="s">
        <v>1234</v>
      </c>
      <c r="AV496" s="1">
        <v>587</v>
      </c>
    </row>
    <row r="497" spans="1:48" ht="30" customHeight="1">
      <c r="A497" s="8" t="s">
        <v>1235</v>
      </c>
      <c r="B497" s="8" t="s">
        <v>1236</v>
      </c>
      <c r="C497" s="8" t="s">
        <v>323</v>
      </c>
      <c r="D497" s="9">
        <v>4</v>
      </c>
      <c r="E497" s="10"/>
      <c r="F497" s="10"/>
      <c r="G497" s="10"/>
      <c r="H497" s="10"/>
      <c r="I497" s="10"/>
      <c r="J497" s="10"/>
      <c r="K497" s="10"/>
      <c r="L497" s="10"/>
      <c r="M497" s="8"/>
      <c r="N497" s="5" t="s">
        <v>1237</v>
      </c>
      <c r="O497" s="5" t="s">
        <v>52</v>
      </c>
      <c r="P497" s="5" t="s">
        <v>52</v>
      </c>
      <c r="Q497" s="5" t="s">
        <v>1187</v>
      </c>
      <c r="R497" s="5" t="s">
        <v>62</v>
      </c>
      <c r="S497" s="5" t="s">
        <v>62</v>
      </c>
      <c r="T497" s="5" t="s">
        <v>63</v>
      </c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5" t="s">
        <v>52</v>
      </c>
      <c r="AS497" s="5" t="s">
        <v>52</v>
      </c>
      <c r="AT497" s="1"/>
      <c r="AU497" s="5" t="s">
        <v>1238</v>
      </c>
      <c r="AV497" s="1">
        <v>588</v>
      </c>
    </row>
    <row r="498" spans="1:48" ht="30" customHeight="1">
      <c r="A498" s="8" t="s">
        <v>1239</v>
      </c>
      <c r="B498" s="8" t="s">
        <v>1240</v>
      </c>
      <c r="C498" s="8" t="s">
        <v>323</v>
      </c>
      <c r="D498" s="9">
        <v>4</v>
      </c>
      <c r="E498" s="10"/>
      <c r="F498" s="10"/>
      <c r="G498" s="10"/>
      <c r="H498" s="10"/>
      <c r="I498" s="10"/>
      <c r="J498" s="10"/>
      <c r="K498" s="10"/>
      <c r="L498" s="10"/>
      <c r="M498" s="8"/>
      <c r="N498" s="5" t="s">
        <v>1241</v>
      </c>
      <c r="O498" s="5" t="s">
        <v>52</v>
      </c>
      <c r="P498" s="5" t="s">
        <v>52</v>
      </c>
      <c r="Q498" s="5" t="s">
        <v>1187</v>
      </c>
      <c r="R498" s="5" t="s">
        <v>62</v>
      </c>
      <c r="S498" s="5" t="s">
        <v>62</v>
      </c>
      <c r="T498" s="5" t="s">
        <v>63</v>
      </c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5" t="s">
        <v>52</v>
      </c>
      <c r="AS498" s="5" t="s">
        <v>52</v>
      </c>
      <c r="AT498" s="1"/>
      <c r="AU498" s="5" t="s">
        <v>1242</v>
      </c>
      <c r="AV498" s="1">
        <v>589</v>
      </c>
    </row>
    <row r="499" spans="1:48" ht="30" customHeight="1">
      <c r="A499" s="8" t="s">
        <v>1243</v>
      </c>
      <c r="B499" s="8" t="s">
        <v>1244</v>
      </c>
      <c r="C499" s="8" t="s">
        <v>323</v>
      </c>
      <c r="D499" s="9">
        <v>36</v>
      </c>
      <c r="E499" s="10"/>
      <c r="F499" s="10"/>
      <c r="G499" s="10"/>
      <c r="H499" s="10"/>
      <c r="I499" s="10"/>
      <c r="J499" s="10"/>
      <c r="K499" s="10"/>
      <c r="L499" s="10"/>
      <c r="M499" s="8"/>
      <c r="N499" s="5" t="s">
        <v>1245</v>
      </c>
      <c r="O499" s="5" t="s">
        <v>52</v>
      </c>
      <c r="P499" s="5" t="s">
        <v>52</v>
      </c>
      <c r="Q499" s="5" t="s">
        <v>1187</v>
      </c>
      <c r="R499" s="5" t="s">
        <v>62</v>
      </c>
      <c r="S499" s="5" t="s">
        <v>62</v>
      </c>
      <c r="T499" s="5" t="s">
        <v>63</v>
      </c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5" t="s">
        <v>52</v>
      </c>
      <c r="AS499" s="5" t="s">
        <v>52</v>
      </c>
      <c r="AT499" s="1"/>
      <c r="AU499" s="5" t="s">
        <v>1246</v>
      </c>
      <c r="AV499" s="1">
        <v>590</v>
      </c>
    </row>
    <row r="500" spans="1:48" ht="30" customHeight="1">
      <c r="A500" s="8" t="s">
        <v>1247</v>
      </c>
      <c r="B500" s="8" t="s">
        <v>1248</v>
      </c>
      <c r="C500" s="8" t="s">
        <v>323</v>
      </c>
      <c r="D500" s="9">
        <v>6</v>
      </c>
      <c r="E500" s="10"/>
      <c r="F500" s="10"/>
      <c r="G500" s="10"/>
      <c r="H500" s="10"/>
      <c r="I500" s="10"/>
      <c r="J500" s="10"/>
      <c r="K500" s="10"/>
      <c r="L500" s="10"/>
      <c r="M500" s="8"/>
      <c r="N500" s="5" t="s">
        <v>1249</v>
      </c>
      <c r="O500" s="5" t="s">
        <v>52</v>
      </c>
      <c r="P500" s="5" t="s">
        <v>52</v>
      </c>
      <c r="Q500" s="5" t="s">
        <v>1187</v>
      </c>
      <c r="R500" s="5" t="s">
        <v>62</v>
      </c>
      <c r="S500" s="5" t="s">
        <v>62</v>
      </c>
      <c r="T500" s="5" t="s">
        <v>63</v>
      </c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5" t="s">
        <v>52</v>
      </c>
      <c r="AS500" s="5" t="s">
        <v>52</v>
      </c>
      <c r="AT500" s="1"/>
      <c r="AU500" s="5" t="s">
        <v>1250</v>
      </c>
      <c r="AV500" s="1">
        <v>591</v>
      </c>
    </row>
    <row r="501" spans="1:48" ht="30" customHeight="1">
      <c r="A501" s="8" t="s">
        <v>1251</v>
      </c>
      <c r="B501" s="8" t="s">
        <v>1252</v>
      </c>
      <c r="C501" s="8" t="s">
        <v>90</v>
      </c>
      <c r="D501" s="9">
        <v>1</v>
      </c>
      <c r="E501" s="10"/>
      <c r="F501" s="10"/>
      <c r="G501" s="10"/>
      <c r="H501" s="10"/>
      <c r="I501" s="10"/>
      <c r="J501" s="10"/>
      <c r="K501" s="10"/>
      <c r="L501" s="10"/>
      <c r="M501" s="8"/>
      <c r="N501" s="5" t="s">
        <v>1253</v>
      </c>
      <c r="O501" s="5" t="s">
        <v>52</v>
      </c>
      <c r="P501" s="5" t="s">
        <v>52</v>
      </c>
      <c r="Q501" s="5" t="s">
        <v>1187</v>
      </c>
      <c r="R501" s="5" t="s">
        <v>62</v>
      </c>
      <c r="S501" s="5" t="s">
        <v>62</v>
      </c>
      <c r="T501" s="5" t="s">
        <v>63</v>
      </c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5" t="s">
        <v>52</v>
      </c>
      <c r="AS501" s="5" t="s">
        <v>52</v>
      </c>
      <c r="AT501" s="1"/>
      <c r="AU501" s="5" t="s">
        <v>1254</v>
      </c>
      <c r="AV501" s="1">
        <v>592</v>
      </c>
    </row>
    <row r="502" spans="1:48" ht="30" customHeight="1">
      <c r="A502" s="8" t="s">
        <v>112</v>
      </c>
      <c r="B502" s="8" t="s">
        <v>1255</v>
      </c>
      <c r="C502" s="8" t="s">
        <v>90</v>
      </c>
      <c r="D502" s="9">
        <v>1</v>
      </c>
      <c r="E502" s="10"/>
      <c r="F502" s="10"/>
      <c r="G502" s="10"/>
      <c r="H502" s="10"/>
      <c r="I502" s="10"/>
      <c r="J502" s="10"/>
      <c r="K502" s="10"/>
      <c r="L502" s="10"/>
      <c r="M502" s="8"/>
      <c r="N502" s="5" t="s">
        <v>1256</v>
      </c>
      <c r="O502" s="5" t="s">
        <v>52</v>
      </c>
      <c r="P502" s="5" t="s">
        <v>52</v>
      </c>
      <c r="Q502" s="5" t="s">
        <v>1187</v>
      </c>
      <c r="R502" s="5" t="s">
        <v>62</v>
      </c>
      <c r="S502" s="5" t="s">
        <v>62</v>
      </c>
      <c r="T502" s="5" t="s">
        <v>63</v>
      </c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5" t="s">
        <v>52</v>
      </c>
      <c r="AS502" s="5" t="s">
        <v>52</v>
      </c>
      <c r="AT502" s="1"/>
      <c r="AU502" s="5" t="s">
        <v>1257</v>
      </c>
      <c r="AV502" s="1">
        <v>593</v>
      </c>
    </row>
    <row r="503" spans="1:48" ht="30" customHeight="1">
      <c r="A503" s="8" t="s">
        <v>1258</v>
      </c>
      <c r="B503" s="8" t="s">
        <v>52</v>
      </c>
      <c r="C503" s="8" t="s">
        <v>52</v>
      </c>
      <c r="D503" s="9"/>
      <c r="E503" s="10"/>
      <c r="F503" s="10"/>
      <c r="G503" s="10"/>
      <c r="H503" s="10"/>
      <c r="I503" s="10"/>
      <c r="J503" s="10"/>
      <c r="K503" s="10"/>
      <c r="L503" s="10"/>
      <c r="M503" s="8"/>
      <c r="N503" s="5" t="s">
        <v>1259</v>
      </c>
      <c r="O503" s="5" t="s">
        <v>52</v>
      </c>
      <c r="P503" s="5" t="s">
        <v>52</v>
      </c>
      <c r="Q503" s="5" t="s">
        <v>1187</v>
      </c>
      <c r="R503" s="5" t="s">
        <v>62</v>
      </c>
      <c r="S503" s="5" t="s">
        <v>62</v>
      </c>
      <c r="T503" s="5" t="s">
        <v>63</v>
      </c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5" t="s">
        <v>52</v>
      </c>
      <c r="AS503" s="5" t="s">
        <v>52</v>
      </c>
      <c r="AT503" s="1"/>
      <c r="AU503" s="5" t="s">
        <v>1260</v>
      </c>
      <c r="AV503" s="1">
        <v>594</v>
      </c>
    </row>
    <row r="504" spans="1:48" ht="30" customHeight="1">
      <c r="A504" s="8" t="s">
        <v>1261</v>
      </c>
      <c r="B504" s="8" t="s">
        <v>78</v>
      </c>
      <c r="C504" s="8" t="s">
        <v>79</v>
      </c>
      <c r="D504" s="9">
        <v>5</v>
      </c>
      <c r="E504" s="10"/>
      <c r="F504" s="10"/>
      <c r="G504" s="10"/>
      <c r="H504" s="10"/>
      <c r="I504" s="10"/>
      <c r="J504" s="10"/>
      <c r="K504" s="10"/>
      <c r="L504" s="10"/>
      <c r="M504" s="8"/>
      <c r="N504" s="5" t="s">
        <v>1262</v>
      </c>
      <c r="O504" s="5" t="s">
        <v>52</v>
      </c>
      <c r="P504" s="5" t="s">
        <v>52</v>
      </c>
      <c r="Q504" s="5" t="s">
        <v>1187</v>
      </c>
      <c r="R504" s="5" t="s">
        <v>62</v>
      </c>
      <c r="S504" s="5" t="s">
        <v>62</v>
      </c>
      <c r="T504" s="5" t="s">
        <v>63</v>
      </c>
      <c r="U504" s="1"/>
      <c r="V504" s="1"/>
      <c r="W504" s="1"/>
      <c r="X504" s="1">
        <v>1</v>
      </c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5" t="s">
        <v>52</v>
      </c>
      <c r="AS504" s="5" t="s">
        <v>52</v>
      </c>
      <c r="AT504" s="1"/>
      <c r="AU504" s="5" t="s">
        <v>1263</v>
      </c>
      <c r="AV504" s="1">
        <v>595</v>
      </c>
    </row>
    <row r="505" spans="1:48" ht="30" customHeight="1">
      <c r="A505" s="8" t="s">
        <v>1264</v>
      </c>
      <c r="B505" s="8" t="s">
        <v>78</v>
      </c>
      <c r="C505" s="8" t="s">
        <v>79</v>
      </c>
      <c r="D505" s="9">
        <v>1</v>
      </c>
      <c r="E505" s="10"/>
      <c r="F505" s="10"/>
      <c r="G505" s="10"/>
      <c r="H505" s="10"/>
      <c r="I505" s="10"/>
      <c r="J505" s="10"/>
      <c r="K505" s="10"/>
      <c r="L505" s="10"/>
      <c r="M505" s="8"/>
      <c r="N505" s="5" t="s">
        <v>1265</v>
      </c>
      <c r="O505" s="5" t="s">
        <v>52</v>
      </c>
      <c r="P505" s="5" t="s">
        <v>52</v>
      </c>
      <c r="Q505" s="5" t="s">
        <v>1187</v>
      </c>
      <c r="R505" s="5" t="s">
        <v>62</v>
      </c>
      <c r="S505" s="5" t="s">
        <v>62</v>
      </c>
      <c r="T505" s="5" t="s">
        <v>63</v>
      </c>
      <c r="U505" s="1"/>
      <c r="V505" s="1"/>
      <c r="W505" s="1"/>
      <c r="X505" s="1">
        <v>1</v>
      </c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5" t="s">
        <v>52</v>
      </c>
      <c r="AS505" s="5" t="s">
        <v>52</v>
      </c>
      <c r="AT505" s="1"/>
      <c r="AU505" s="5" t="s">
        <v>1266</v>
      </c>
      <c r="AV505" s="1">
        <v>596</v>
      </c>
    </row>
    <row r="506" spans="1:48" ht="30" customHeight="1">
      <c r="A506" s="8" t="s">
        <v>77</v>
      </c>
      <c r="B506" s="8" t="s">
        <v>78</v>
      </c>
      <c r="C506" s="8" t="s">
        <v>79</v>
      </c>
      <c r="D506" s="9">
        <v>6</v>
      </c>
      <c r="E506" s="10"/>
      <c r="F506" s="10"/>
      <c r="G506" s="10"/>
      <c r="H506" s="10"/>
      <c r="I506" s="10"/>
      <c r="J506" s="10"/>
      <c r="K506" s="10"/>
      <c r="L506" s="10"/>
      <c r="M506" s="8"/>
      <c r="N506" s="5" t="s">
        <v>80</v>
      </c>
      <c r="O506" s="5" t="s">
        <v>52</v>
      </c>
      <c r="P506" s="5" t="s">
        <v>52</v>
      </c>
      <c r="Q506" s="5" t="s">
        <v>1187</v>
      </c>
      <c r="R506" s="5" t="s">
        <v>62</v>
      </c>
      <c r="S506" s="5" t="s">
        <v>62</v>
      </c>
      <c r="T506" s="5" t="s">
        <v>63</v>
      </c>
      <c r="U506" s="1"/>
      <c r="V506" s="1"/>
      <c r="W506" s="1"/>
      <c r="X506" s="1">
        <v>1</v>
      </c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5" t="s">
        <v>52</v>
      </c>
      <c r="AS506" s="5" t="s">
        <v>52</v>
      </c>
      <c r="AT506" s="1"/>
      <c r="AU506" s="5" t="s">
        <v>1267</v>
      </c>
      <c r="AV506" s="1">
        <v>597</v>
      </c>
    </row>
    <row r="507" spans="1:48" ht="30" customHeight="1">
      <c r="A507" s="8" t="s">
        <v>88</v>
      </c>
      <c r="B507" s="8" t="s">
        <v>89</v>
      </c>
      <c r="C507" s="8" t="s">
        <v>90</v>
      </c>
      <c r="D507" s="9">
        <v>1</v>
      </c>
      <c r="E507" s="10"/>
      <c r="F507" s="10"/>
      <c r="G507" s="10"/>
      <c r="H507" s="10"/>
      <c r="I507" s="10"/>
      <c r="J507" s="10"/>
      <c r="K507" s="10"/>
      <c r="L507" s="10"/>
      <c r="M507" s="8"/>
      <c r="N507" s="5" t="s">
        <v>91</v>
      </c>
      <c r="O507" s="5" t="s">
        <v>52</v>
      </c>
      <c r="P507" s="5" t="s">
        <v>52</v>
      </c>
      <c r="Q507" s="5" t="s">
        <v>1187</v>
      </c>
      <c r="R507" s="5" t="s">
        <v>62</v>
      </c>
      <c r="S507" s="5" t="s">
        <v>62</v>
      </c>
      <c r="T507" s="5" t="s">
        <v>62</v>
      </c>
      <c r="U507" s="1">
        <v>1</v>
      </c>
      <c r="V507" s="1">
        <v>0</v>
      </c>
      <c r="W507" s="1">
        <v>0.02</v>
      </c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5" t="s">
        <v>52</v>
      </c>
      <c r="AS507" s="5" t="s">
        <v>52</v>
      </c>
      <c r="AT507" s="1"/>
      <c r="AU507" s="5" t="s">
        <v>1268</v>
      </c>
      <c r="AV507" s="1">
        <v>847</v>
      </c>
    </row>
    <row r="508" spans="1:48" ht="30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</row>
    <row r="509" spans="1:48" ht="30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</row>
    <row r="510" spans="1:48" ht="30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</row>
    <row r="511" spans="1:48" ht="30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</row>
    <row r="512" spans="1:48" ht="30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</row>
    <row r="513" spans="1:13" ht="30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</row>
    <row r="514" spans="1:13" ht="30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</row>
    <row r="515" spans="1:13" ht="30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</row>
    <row r="516" spans="1:13" ht="30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</row>
    <row r="517" spans="1:13" ht="30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</row>
    <row r="518" spans="1:13" ht="30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</row>
    <row r="519" spans="1:13" ht="30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</row>
    <row r="520" spans="1:13" ht="30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</row>
    <row r="521" spans="1:13" ht="30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</row>
    <row r="522" spans="1:13" ht="30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</row>
    <row r="523" spans="1:13" ht="30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</row>
    <row r="524" spans="1:13" ht="30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</row>
    <row r="525" spans="1:13" ht="30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</row>
    <row r="526" spans="1:13" ht="30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</row>
    <row r="527" spans="1:13" ht="30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</row>
    <row r="528" spans="1:13" ht="30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</row>
    <row r="529" spans="1:48" ht="30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</row>
    <row r="530" spans="1:48" ht="30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</row>
    <row r="531" spans="1:48" ht="30" customHeight="1">
      <c r="A531" s="9" t="s">
        <v>93</v>
      </c>
      <c r="B531" s="9"/>
      <c r="C531" s="9"/>
      <c r="D531" s="9"/>
      <c r="E531" s="9"/>
      <c r="F531" s="10">
        <f>SUM(F485:F530)</f>
        <v>0</v>
      </c>
      <c r="G531" s="9"/>
      <c r="H531" s="10">
        <f>SUM(H485:H530)</f>
        <v>0</v>
      </c>
      <c r="I531" s="9"/>
      <c r="J531" s="10">
        <f>SUM(J485:J530)</f>
        <v>0</v>
      </c>
      <c r="K531" s="9"/>
      <c r="L531" s="10">
        <f>SUM(L485:L530)</f>
        <v>0</v>
      </c>
      <c r="M531" s="9"/>
      <c r="N531" t="s">
        <v>94</v>
      </c>
    </row>
    <row r="532" spans="1:48" ht="30" customHeight="1">
      <c r="A532" s="8" t="s">
        <v>1271</v>
      </c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1"/>
      <c r="O532" s="1"/>
      <c r="P532" s="1"/>
      <c r="Q532" s="5" t="s">
        <v>1272</v>
      </c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</row>
    <row r="533" spans="1:48" ht="30" customHeight="1">
      <c r="A533" s="8" t="s">
        <v>1273</v>
      </c>
      <c r="B533" s="8" t="s">
        <v>1274</v>
      </c>
      <c r="C533" s="8" t="s">
        <v>60</v>
      </c>
      <c r="D533" s="9">
        <v>2</v>
      </c>
      <c r="E533" s="10"/>
      <c r="F533" s="10"/>
      <c r="G533" s="10"/>
      <c r="H533" s="10"/>
      <c r="I533" s="10"/>
      <c r="J533" s="10"/>
      <c r="K533" s="10"/>
      <c r="L533" s="10"/>
      <c r="M533" s="8"/>
      <c r="N533" s="5" t="s">
        <v>1275</v>
      </c>
      <c r="O533" s="5" t="s">
        <v>52</v>
      </c>
      <c r="P533" s="5" t="s">
        <v>52</v>
      </c>
      <c r="Q533" s="5" t="s">
        <v>1272</v>
      </c>
      <c r="R533" s="5" t="s">
        <v>62</v>
      </c>
      <c r="S533" s="5" t="s">
        <v>62</v>
      </c>
      <c r="T533" s="5" t="s">
        <v>63</v>
      </c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5" t="s">
        <v>52</v>
      </c>
      <c r="AS533" s="5" t="s">
        <v>52</v>
      </c>
      <c r="AT533" s="1"/>
      <c r="AU533" s="5" t="s">
        <v>1276</v>
      </c>
      <c r="AV533" s="1">
        <v>849</v>
      </c>
    </row>
    <row r="534" spans="1:48" ht="30" customHeight="1">
      <c r="A534" s="8" t="s">
        <v>1277</v>
      </c>
      <c r="B534" s="8" t="s">
        <v>1278</v>
      </c>
      <c r="C534" s="8" t="s">
        <v>60</v>
      </c>
      <c r="D534" s="9">
        <v>1</v>
      </c>
      <c r="E534" s="10"/>
      <c r="F534" s="10"/>
      <c r="G534" s="10"/>
      <c r="H534" s="10"/>
      <c r="I534" s="10"/>
      <c r="J534" s="10"/>
      <c r="K534" s="10"/>
      <c r="L534" s="10"/>
      <c r="M534" s="8"/>
      <c r="N534" s="5" t="s">
        <v>1279</v>
      </c>
      <c r="O534" s="5" t="s">
        <v>52</v>
      </c>
      <c r="P534" s="5" t="s">
        <v>52</v>
      </c>
      <c r="Q534" s="5" t="s">
        <v>1272</v>
      </c>
      <c r="R534" s="5" t="s">
        <v>62</v>
      </c>
      <c r="S534" s="5" t="s">
        <v>62</v>
      </c>
      <c r="T534" s="5" t="s">
        <v>63</v>
      </c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5" t="s">
        <v>52</v>
      </c>
      <c r="AS534" s="5" t="s">
        <v>52</v>
      </c>
      <c r="AT534" s="1"/>
      <c r="AU534" s="5" t="s">
        <v>1280</v>
      </c>
      <c r="AV534" s="1">
        <v>617</v>
      </c>
    </row>
    <row r="535" spans="1:48" ht="30" customHeight="1">
      <c r="A535" s="8" t="s">
        <v>1281</v>
      </c>
      <c r="B535" s="8" t="s">
        <v>1282</v>
      </c>
      <c r="C535" s="8" t="s">
        <v>60</v>
      </c>
      <c r="D535" s="9">
        <v>13</v>
      </c>
      <c r="E535" s="10"/>
      <c r="F535" s="10"/>
      <c r="G535" s="10"/>
      <c r="H535" s="10"/>
      <c r="I535" s="10"/>
      <c r="J535" s="10"/>
      <c r="K535" s="10"/>
      <c r="L535" s="10"/>
      <c r="M535" s="8"/>
      <c r="N535" s="5" t="s">
        <v>1283</v>
      </c>
      <c r="O535" s="5" t="s">
        <v>52</v>
      </c>
      <c r="P535" s="5" t="s">
        <v>52</v>
      </c>
      <c r="Q535" s="5" t="s">
        <v>1272</v>
      </c>
      <c r="R535" s="5" t="s">
        <v>62</v>
      </c>
      <c r="S535" s="5" t="s">
        <v>62</v>
      </c>
      <c r="T535" s="5" t="s">
        <v>63</v>
      </c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5" t="s">
        <v>52</v>
      </c>
      <c r="AS535" s="5" t="s">
        <v>52</v>
      </c>
      <c r="AT535" s="1"/>
      <c r="AU535" s="5" t="s">
        <v>1284</v>
      </c>
      <c r="AV535" s="1">
        <v>618</v>
      </c>
    </row>
    <row r="536" spans="1:48" ht="30" customHeight="1">
      <c r="A536" s="8" t="s">
        <v>1281</v>
      </c>
      <c r="B536" s="8" t="s">
        <v>1285</v>
      </c>
      <c r="C536" s="8" t="s">
        <v>60</v>
      </c>
      <c r="D536" s="9">
        <v>22</v>
      </c>
      <c r="E536" s="10"/>
      <c r="F536" s="10"/>
      <c r="G536" s="10"/>
      <c r="H536" s="10"/>
      <c r="I536" s="10"/>
      <c r="J536" s="10"/>
      <c r="K536" s="10"/>
      <c r="L536" s="10"/>
      <c r="M536" s="8"/>
      <c r="N536" s="5" t="s">
        <v>1286</v>
      </c>
      <c r="O536" s="5" t="s">
        <v>52</v>
      </c>
      <c r="P536" s="5" t="s">
        <v>52</v>
      </c>
      <c r="Q536" s="5" t="s">
        <v>1272</v>
      </c>
      <c r="R536" s="5" t="s">
        <v>62</v>
      </c>
      <c r="S536" s="5" t="s">
        <v>62</v>
      </c>
      <c r="T536" s="5" t="s">
        <v>63</v>
      </c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5" t="s">
        <v>52</v>
      </c>
      <c r="AS536" s="5" t="s">
        <v>52</v>
      </c>
      <c r="AT536" s="1"/>
      <c r="AU536" s="5" t="s">
        <v>1287</v>
      </c>
      <c r="AV536" s="1">
        <v>619</v>
      </c>
    </row>
    <row r="537" spans="1:48" ht="30" customHeight="1">
      <c r="A537" s="8" t="s">
        <v>1281</v>
      </c>
      <c r="B537" s="8" t="s">
        <v>1288</v>
      </c>
      <c r="C537" s="8" t="s">
        <v>60</v>
      </c>
      <c r="D537" s="9">
        <v>2</v>
      </c>
      <c r="E537" s="10"/>
      <c r="F537" s="10"/>
      <c r="G537" s="10"/>
      <c r="H537" s="10"/>
      <c r="I537" s="10"/>
      <c r="J537" s="10"/>
      <c r="K537" s="10"/>
      <c r="L537" s="10"/>
      <c r="M537" s="8"/>
      <c r="N537" s="5" t="s">
        <v>1289</v>
      </c>
      <c r="O537" s="5" t="s">
        <v>52</v>
      </c>
      <c r="P537" s="5" t="s">
        <v>52</v>
      </c>
      <c r="Q537" s="5" t="s">
        <v>1272</v>
      </c>
      <c r="R537" s="5" t="s">
        <v>62</v>
      </c>
      <c r="S537" s="5" t="s">
        <v>62</v>
      </c>
      <c r="T537" s="5" t="s">
        <v>63</v>
      </c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5" t="s">
        <v>52</v>
      </c>
      <c r="AS537" s="5" t="s">
        <v>52</v>
      </c>
      <c r="AT537" s="1"/>
      <c r="AU537" s="5" t="s">
        <v>1290</v>
      </c>
      <c r="AV537" s="1">
        <v>620</v>
      </c>
    </row>
    <row r="538" spans="1:48" ht="30" customHeight="1">
      <c r="A538" s="8" t="s">
        <v>1281</v>
      </c>
      <c r="B538" s="8" t="s">
        <v>1291</v>
      </c>
      <c r="C538" s="8" t="s">
        <v>60</v>
      </c>
      <c r="D538" s="9">
        <v>5</v>
      </c>
      <c r="E538" s="10"/>
      <c r="F538" s="10"/>
      <c r="G538" s="10"/>
      <c r="H538" s="10"/>
      <c r="I538" s="10"/>
      <c r="J538" s="10"/>
      <c r="K538" s="10"/>
      <c r="L538" s="10"/>
      <c r="M538" s="8"/>
      <c r="N538" s="5" t="s">
        <v>1292</v>
      </c>
      <c r="O538" s="5" t="s">
        <v>52</v>
      </c>
      <c r="P538" s="5" t="s">
        <v>52</v>
      </c>
      <c r="Q538" s="5" t="s">
        <v>1272</v>
      </c>
      <c r="R538" s="5" t="s">
        <v>62</v>
      </c>
      <c r="S538" s="5" t="s">
        <v>62</v>
      </c>
      <c r="T538" s="5" t="s">
        <v>63</v>
      </c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5" t="s">
        <v>52</v>
      </c>
      <c r="AS538" s="5" t="s">
        <v>52</v>
      </c>
      <c r="AT538" s="1"/>
      <c r="AU538" s="5" t="s">
        <v>1293</v>
      </c>
      <c r="AV538" s="1">
        <v>621</v>
      </c>
    </row>
    <row r="539" spans="1:48" ht="30" customHeight="1">
      <c r="A539" s="8" t="s">
        <v>1281</v>
      </c>
      <c r="B539" s="8" t="s">
        <v>1294</v>
      </c>
      <c r="C539" s="8" t="s">
        <v>60</v>
      </c>
      <c r="D539" s="9">
        <v>2</v>
      </c>
      <c r="E539" s="10"/>
      <c r="F539" s="10"/>
      <c r="G539" s="10"/>
      <c r="H539" s="10"/>
      <c r="I539" s="10"/>
      <c r="J539" s="10"/>
      <c r="K539" s="10"/>
      <c r="L539" s="10"/>
      <c r="M539" s="8"/>
      <c r="N539" s="5" t="s">
        <v>1295</v>
      </c>
      <c r="O539" s="5" t="s">
        <v>52</v>
      </c>
      <c r="P539" s="5" t="s">
        <v>52</v>
      </c>
      <c r="Q539" s="5" t="s">
        <v>1272</v>
      </c>
      <c r="R539" s="5" t="s">
        <v>62</v>
      </c>
      <c r="S539" s="5" t="s">
        <v>62</v>
      </c>
      <c r="T539" s="5" t="s">
        <v>63</v>
      </c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5" t="s">
        <v>52</v>
      </c>
      <c r="AS539" s="5" t="s">
        <v>52</v>
      </c>
      <c r="AT539" s="1"/>
      <c r="AU539" s="5" t="s">
        <v>1296</v>
      </c>
      <c r="AV539" s="1">
        <v>622</v>
      </c>
    </row>
    <row r="540" spans="1:48" ht="30" customHeight="1">
      <c r="A540" s="8" t="s">
        <v>1297</v>
      </c>
      <c r="B540" s="8" t="s">
        <v>1298</v>
      </c>
      <c r="C540" s="8" t="s">
        <v>60</v>
      </c>
      <c r="D540" s="9">
        <v>3</v>
      </c>
      <c r="E540" s="10"/>
      <c r="F540" s="10"/>
      <c r="G540" s="10"/>
      <c r="H540" s="10"/>
      <c r="I540" s="10"/>
      <c r="J540" s="10"/>
      <c r="K540" s="10"/>
      <c r="L540" s="10"/>
      <c r="M540" s="8"/>
      <c r="N540" s="5" t="s">
        <v>1299</v>
      </c>
      <c r="O540" s="5" t="s">
        <v>52</v>
      </c>
      <c r="P540" s="5" t="s">
        <v>52</v>
      </c>
      <c r="Q540" s="5" t="s">
        <v>1272</v>
      </c>
      <c r="R540" s="5" t="s">
        <v>62</v>
      </c>
      <c r="S540" s="5" t="s">
        <v>62</v>
      </c>
      <c r="T540" s="5" t="s">
        <v>63</v>
      </c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5" t="s">
        <v>52</v>
      </c>
      <c r="AS540" s="5" t="s">
        <v>52</v>
      </c>
      <c r="AT540" s="1"/>
      <c r="AU540" s="5" t="s">
        <v>1300</v>
      </c>
      <c r="AV540" s="1">
        <v>623</v>
      </c>
    </row>
    <row r="541" spans="1:48" ht="30" customHeight="1">
      <c r="A541" s="8" t="s">
        <v>1301</v>
      </c>
      <c r="B541" s="8" t="s">
        <v>1302</v>
      </c>
      <c r="C541" s="8" t="s">
        <v>1303</v>
      </c>
      <c r="D541" s="9">
        <v>22</v>
      </c>
      <c r="E541" s="10"/>
      <c r="F541" s="10"/>
      <c r="G541" s="10"/>
      <c r="H541" s="10"/>
      <c r="I541" s="10"/>
      <c r="J541" s="10"/>
      <c r="K541" s="10"/>
      <c r="L541" s="10"/>
      <c r="M541" s="8"/>
      <c r="N541" s="5" t="s">
        <v>1304</v>
      </c>
      <c r="O541" s="5" t="s">
        <v>52</v>
      </c>
      <c r="P541" s="5" t="s">
        <v>52</v>
      </c>
      <c r="Q541" s="5" t="s">
        <v>1272</v>
      </c>
      <c r="R541" s="5" t="s">
        <v>62</v>
      </c>
      <c r="S541" s="5" t="s">
        <v>62</v>
      </c>
      <c r="T541" s="5" t="s">
        <v>63</v>
      </c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5" t="s">
        <v>52</v>
      </c>
      <c r="AS541" s="5" t="s">
        <v>52</v>
      </c>
      <c r="AT541" s="1"/>
      <c r="AU541" s="5" t="s">
        <v>1305</v>
      </c>
      <c r="AV541" s="1">
        <v>624</v>
      </c>
    </row>
    <row r="542" spans="1:48" ht="30" customHeight="1">
      <c r="A542" s="8" t="s">
        <v>1301</v>
      </c>
      <c r="B542" s="8" t="s">
        <v>1306</v>
      </c>
      <c r="C542" s="8" t="s">
        <v>1303</v>
      </c>
      <c r="D542" s="9">
        <v>19</v>
      </c>
      <c r="E542" s="10"/>
      <c r="F542" s="10"/>
      <c r="G542" s="10"/>
      <c r="H542" s="10"/>
      <c r="I542" s="10"/>
      <c r="J542" s="10"/>
      <c r="K542" s="10"/>
      <c r="L542" s="10"/>
      <c r="M542" s="8"/>
      <c r="N542" s="5" t="s">
        <v>1307</v>
      </c>
      <c r="O542" s="5" t="s">
        <v>52</v>
      </c>
      <c r="P542" s="5" t="s">
        <v>52</v>
      </c>
      <c r="Q542" s="5" t="s">
        <v>1272</v>
      </c>
      <c r="R542" s="5" t="s">
        <v>62</v>
      </c>
      <c r="S542" s="5" t="s">
        <v>62</v>
      </c>
      <c r="T542" s="5" t="s">
        <v>63</v>
      </c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5" t="s">
        <v>52</v>
      </c>
      <c r="AS542" s="5" t="s">
        <v>52</v>
      </c>
      <c r="AT542" s="1"/>
      <c r="AU542" s="5" t="s">
        <v>1308</v>
      </c>
      <c r="AV542" s="1">
        <v>625</v>
      </c>
    </row>
    <row r="543" spans="1:48" ht="30" customHeight="1">
      <c r="A543" s="8" t="s">
        <v>1309</v>
      </c>
      <c r="B543" s="8" t="s">
        <v>1310</v>
      </c>
      <c r="C543" s="8" t="s">
        <v>1303</v>
      </c>
      <c r="D543" s="9">
        <v>3</v>
      </c>
      <c r="E543" s="10"/>
      <c r="F543" s="10"/>
      <c r="G543" s="10"/>
      <c r="H543" s="10"/>
      <c r="I543" s="10"/>
      <c r="J543" s="10"/>
      <c r="K543" s="10"/>
      <c r="L543" s="10"/>
      <c r="M543" s="8"/>
      <c r="N543" s="5" t="s">
        <v>1311</v>
      </c>
      <c r="O543" s="5" t="s">
        <v>52</v>
      </c>
      <c r="P543" s="5" t="s">
        <v>52</v>
      </c>
      <c r="Q543" s="5" t="s">
        <v>1272</v>
      </c>
      <c r="R543" s="5" t="s">
        <v>62</v>
      </c>
      <c r="S543" s="5" t="s">
        <v>62</v>
      </c>
      <c r="T543" s="5" t="s">
        <v>63</v>
      </c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5" t="s">
        <v>52</v>
      </c>
      <c r="AS543" s="5" t="s">
        <v>52</v>
      </c>
      <c r="AT543" s="1"/>
      <c r="AU543" s="5" t="s">
        <v>1312</v>
      </c>
      <c r="AV543" s="1">
        <v>626</v>
      </c>
    </row>
    <row r="544" spans="1:48" ht="30" customHeight="1">
      <c r="A544" s="8" t="s">
        <v>1313</v>
      </c>
      <c r="B544" s="8" t="s">
        <v>1314</v>
      </c>
      <c r="C544" s="8" t="s">
        <v>60</v>
      </c>
      <c r="D544" s="9">
        <v>44</v>
      </c>
      <c r="E544" s="10"/>
      <c r="F544" s="10"/>
      <c r="G544" s="10"/>
      <c r="H544" s="10"/>
      <c r="I544" s="10"/>
      <c r="J544" s="10"/>
      <c r="K544" s="10"/>
      <c r="L544" s="10"/>
      <c r="M544" s="8"/>
      <c r="N544" s="5" t="s">
        <v>1315</v>
      </c>
      <c r="O544" s="5" t="s">
        <v>52</v>
      </c>
      <c r="P544" s="5" t="s">
        <v>52</v>
      </c>
      <c r="Q544" s="5" t="s">
        <v>1272</v>
      </c>
      <c r="R544" s="5" t="s">
        <v>62</v>
      </c>
      <c r="S544" s="5" t="s">
        <v>62</v>
      </c>
      <c r="T544" s="5" t="s">
        <v>63</v>
      </c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5" t="s">
        <v>52</v>
      </c>
      <c r="AS544" s="5" t="s">
        <v>52</v>
      </c>
      <c r="AT544" s="1"/>
      <c r="AU544" s="5" t="s">
        <v>1316</v>
      </c>
      <c r="AV544" s="1">
        <v>627</v>
      </c>
    </row>
    <row r="545" spans="1:48" ht="30" customHeight="1">
      <c r="A545" s="8" t="s">
        <v>1317</v>
      </c>
      <c r="B545" s="8" t="s">
        <v>1318</v>
      </c>
      <c r="C545" s="8" t="s">
        <v>60</v>
      </c>
      <c r="D545" s="9">
        <v>3</v>
      </c>
      <c r="E545" s="10"/>
      <c r="F545" s="10"/>
      <c r="G545" s="10"/>
      <c r="H545" s="10"/>
      <c r="I545" s="10"/>
      <c r="J545" s="10"/>
      <c r="K545" s="10"/>
      <c r="L545" s="10"/>
      <c r="M545" s="8"/>
      <c r="N545" s="5" t="s">
        <v>1319</v>
      </c>
      <c r="O545" s="5" t="s">
        <v>52</v>
      </c>
      <c r="P545" s="5" t="s">
        <v>52</v>
      </c>
      <c r="Q545" s="5" t="s">
        <v>1272</v>
      </c>
      <c r="R545" s="5" t="s">
        <v>62</v>
      </c>
      <c r="S545" s="5" t="s">
        <v>62</v>
      </c>
      <c r="T545" s="5" t="s">
        <v>63</v>
      </c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5" t="s">
        <v>52</v>
      </c>
      <c r="AS545" s="5" t="s">
        <v>52</v>
      </c>
      <c r="AT545" s="1"/>
      <c r="AU545" s="5" t="s">
        <v>1320</v>
      </c>
      <c r="AV545" s="1">
        <v>628</v>
      </c>
    </row>
    <row r="546" spans="1:48" ht="30" customHeight="1">
      <c r="A546" s="8" t="s">
        <v>1321</v>
      </c>
      <c r="B546" s="8" t="s">
        <v>1322</v>
      </c>
      <c r="C546" s="8" t="s">
        <v>60</v>
      </c>
      <c r="D546" s="9">
        <v>1</v>
      </c>
      <c r="E546" s="10"/>
      <c r="F546" s="10"/>
      <c r="G546" s="10"/>
      <c r="H546" s="10"/>
      <c r="I546" s="10"/>
      <c r="J546" s="10"/>
      <c r="K546" s="10"/>
      <c r="L546" s="10"/>
      <c r="M546" s="8"/>
      <c r="N546" s="5" t="s">
        <v>1323</v>
      </c>
      <c r="O546" s="5" t="s">
        <v>52</v>
      </c>
      <c r="P546" s="5" t="s">
        <v>52</v>
      </c>
      <c r="Q546" s="5" t="s">
        <v>1272</v>
      </c>
      <c r="R546" s="5" t="s">
        <v>62</v>
      </c>
      <c r="S546" s="5" t="s">
        <v>62</v>
      </c>
      <c r="T546" s="5" t="s">
        <v>63</v>
      </c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5" t="s">
        <v>52</v>
      </c>
      <c r="AS546" s="5" t="s">
        <v>52</v>
      </c>
      <c r="AT546" s="1"/>
      <c r="AU546" s="5" t="s">
        <v>1324</v>
      </c>
      <c r="AV546" s="1">
        <v>629</v>
      </c>
    </row>
    <row r="547" spans="1:48" ht="30" customHeight="1">
      <c r="A547" s="8" t="s">
        <v>1325</v>
      </c>
      <c r="B547" s="8" t="s">
        <v>1326</v>
      </c>
      <c r="C547" s="8" t="s">
        <v>1132</v>
      </c>
      <c r="D547" s="9">
        <v>4</v>
      </c>
      <c r="E547" s="10"/>
      <c r="F547" s="10"/>
      <c r="G547" s="10"/>
      <c r="H547" s="10"/>
      <c r="I547" s="10"/>
      <c r="J547" s="10"/>
      <c r="K547" s="10"/>
      <c r="L547" s="10"/>
      <c r="M547" s="8"/>
      <c r="N547" s="5" t="s">
        <v>1327</v>
      </c>
      <c r="O547" s="5" t="s">
        <v>52</v>
      </c>
      <c r="P547" s="5" t="s">
        <v>52</v>
      </c>
      <c r="Q547" s="5" t="s">
        <v>1272</v>
      </c>
      <c r="R547" s="5" t="s">
        <v>62</v>
      </c>
      <c r="S547" s="5" t="s">
        <v>62</v>
      </c>
      <c r="T547" s="5" t="s">
        <v>63</v>
      </c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5" t="s">
        <v>52</v>
      </c>
      <c r="AS547" s="5" t="s">
        <v>52</v>
      </c>
      <c r="AT547" s="1"/>
      <c r="AU547" s="5" t="s">
        <v>1328</v>
      </c>
      <c r="AV547" s="1">
        <v>630</v>
      </c>
    </row>
    <row r="548" spans="1:48" ht="30" customHeight="1">
      <c r="A548" s="8" t="s">
        <v>1325</v>
      </c>
      <c r="B548" s="8" t="s">
        <v>1329</v>
      </c>
      <c r="C548" s="8" t="s">
        <v>1132</v>
      </c>
      <c r="D548" s="9">
        <v>2</v>
      </c>
      <c r="E548" s="10"/>
      <c r="F548" s="10"/>
      <c r="G548" s="10"/>
      <c r="H548" s="10"/>
      <c r="I548" s="10"/>
      <c r="J548" s="10"/>
      <c r="K548" s="10"/>
      <c r="L548" s="10"/>
      <c r="M548" s="8"/>
      <c r="N548" s="5" t="s">
        <v>1330</v>
      </c>
      <c r="O548" s="5" t="s">
        <v>52</v>
      </c>
      <c r="P548" s="5" t="s">
        <v>52</v>
      </c>
      <c r="Q548" s="5" t="s">
        <v>1272</v>
      </c>
      <c r="R548" s="5" t="s">
        <v>62</v>
      </c>
      <c r="S548" s="5" t="s">
        <v>62</v>
      </c>
      <c r="T548" s="5" t="s">
        <v>63</v>
      </c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5" t="s">
        <v>52</v>
      </c>
      <c r="AS548" s="5" t="s">
        <v>52</v>
      </c>
      <c r="AT548" s="1"/>
      <c r="AU548" s="5" t="s">
        <v>1331</v>
      </c>
      <c r="AV548" s="1">
        <v>631</v>
      </c>
    </row>
    <row r="549" spans="1:48" ht="30" customHeight="1">
      <c r="A549" s="8" t="s">
        <v>1332</v>
      </c>
      <c r="B549" s="8" t="s">
        <v>1333</v>
      </c>
      <c r="C549" s="8" t="s">
        <v>90</v>
      </c>
      <c r="D549" s="9">
        <v>44</v>
      </c>
      <c r="E549" s="10"/>
      <c r="F549" s="10"/>
      <c r="G549" s="10"/>
      <c r="H549" s="10"/>
      <c r="I549" s="10"/>
      <c r="J549" s="10"/>
      <c r="K549" s="10"/>
      <c r="L549" s="10"/>
      <c r="M549" s="8"/>
      <c r="N549" s="5" t="s">
        <v>1334</v>
      </c>
      <c r="O549" s="5" t="s">
        <v>52</v>
      </c>
      <c r="P549" s="5" t="s">
        <v>52</v>
      </c>
      <c r="Q549" s="5" t="s">
        <v>1272</v>
      </c>
      <c r="R549" s="5" t="s">
        <v>62</v>
      </c>
      <c r="S549" s="5" t="s">
        <v>62</v>
      </c>
      <c r="T549" s="5" t="s">
        <v>63</v>
      </c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5" t="s">
        <v>52</v>
      </c>
      <c r="AS549" s="5" t="s">
        <v>52</v>
      </c>
      <c r="AT549" s="1"/>
      <c r="AU549" s="5" t="s">
        <v>1335</v>
      </c>
      <c r="AV549" s="1">
        <v>632</v>
      </c>
    </row>
    <row r="550" spans="1:48" ht="30" customHeight="1">
      <c r="A550" s="8" t="s">
        <v>1336</v>
      </c>
      <c r="B550" s="8" t="s">
        <v>1337</v>
      </c>
      <c r="C550" s="8" t="s">
        <v>323</v>
      </c>
      <c r="D550" s="9">
        <v>539</v>
      </c>
      <c r="E550" s="10"/>
      <c r="F550" s="10"/>
      <c r="G550" s="10"/>
      <c r="H550" s="10"/>
      <c r="I550" s="10"/>
      <c r="J550" s="10"/>
      <c r="K550" s="10"/>
      <c r="L550" s="10"/>
      <c r="M550" s="8"/>
      <c r="N550" s="5" t="s">
        <v>1338</v>
      </c>
      <c r="O550" s="5" t="s">
        <v>52</v>
      </c>
      <c r="P550" s="5" t="s">
        <v>52</v>
      </c>
      <c r="Q550" s="5" t="s">
        <v>1272</v>
      </c>
      <c r="R550" s="5" t="s">
        <v>62</v>
      </c>
      <c r="S550" s="5" t="s">
        <v>62</v>
      </c>
      <c r="T550" s="5" t="s">
        <v>63</v>
      </c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5" t="s">
        <v>52</v>
      </c>
      <c r="AS550" s="5" t="s">
        <v>52</v>
      </c>
      <c r="AT550" s="1"/>
      <c r="AU550" s="5" t="s">
        <v>1339</v>
      </c>
      <c r="AV550" s="1">
        <v>633</v>
      </c>
    </row>
    <row r="551" spans="1:48" ht="30" customHeight="1">
      <c r="A551" s="8" t="s">
        <v>1336</v>
      </c>
      <c r="B551" s="8" t="s">
        <v>1340</v>
      </c>
      <c r="C551" s="8" t="s">
        <v>323</v>
      </c>
      <c r="D551" s="9">
        <v>476</v>
      </c>
      <c r="E551" s="10"/>
      <c r="F551" s="10"/>
      <c r="G551" s="10"/>
      <c r="H551" s="10"/>
      <c r="I551" s="10"/>
      <c r="J551" s="10"/>
      <c r="K551" s="10"/>
      <c r="L551" s="10"/>
      <c r="M551" s="8"/>
      <c r="N551" s="5" t="s">
        <v>1341</v>
      </c>
      <c r="O551" s="5" t="s">
        <v>52</v>
      </c>
      <c r="P551" s="5" t="s">
        <v>52</v>
      </c>
      <c r="Q551" s="5" t="s">
        <v>1272</v>
      </c>
      <c r="R551" s="5" t="s">
        <v>62</v>
      </c>
      <c r="S551" s="5" t="s">
        <v>62</v>
      </c>
      <c r="T551" s="5" t="s">
        <v>63</v>
      </c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5" t="s">
        <v>52</v>
      </c>
      <c r="AS551" s="5" t="s">
        <v>52</v>
      </c>
      <c r="AT551" s="1"/>
      <c r="AU551" s="5" t="s">
        <v>1342</v>
      </c>
      <c r="AV551" s="1">
        <v>634</v>
      </c>
    </row>
    <row r="552" spans="1:48" ht="30" customHeight="1">
      <c r="A552" s="8" t="s">
        <v>1336</v>
      </c>
      <c r="B552" s="8" t="s">
        <v>1343</v>
      </c>
      <c r="C552" s="8" t="s">
        <v>323</v>
      </c>
      <c r="D552" s="9">
        <v>392</v>
      </c>
      <c r="E552" s="10"/>
      <c r="F552" s="10"/>
      <c r="G552" s="10"/>
      <c r="H552" s="10"/>
      <c r="I552" s="10"/>
      <c r="J552" s="10"/>
      <c r="K552" s="10"/>
      <c r="L552" s="10"/>
      <c r="M552" s="8"/>
      <c r="N552" s="5" t="s">
        <v>1344</v>
      </c>
      <c r="O552" s="5" t="s">
        <v>52</v>
      </c>
      <c r="P552" s="5" t="s">
        <v>52</v>
      </c>
      <c r="Q552" s="5" t="s">
        <v>1272</v>
      </c>
      <c r="R552" s="5" t="s">
        <v>62</v>
      </c>
      <c r="S552" s="5" t="s">
        <v>62</v>
      </c>
      <c r="T552" s="5" t="s">
        <v>63</v>
      </c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5" t="s">
        <v>52</v>
      </c>
      <c r="AS552" s="5" t="s">
        <v>52</v>
      </c>
      <c r="AT552" s="1"/>
      <c r="AU552" s="5" t="s">
        <v>1345</v>
      </c>
      <c r="AV552" s="1">
        <v>635</v>
      </c>
    </row>
    <row r="553" spans="1:48" ht="30" customHeight="1">
      <c r="A553" s="8" t="s">
        <v>1346</v>
      </c>
      <c r="B553" s="8" t="s">
        <v>1347</v>
      </c>
      <c r="C553" s="8" t="s">
        <v>323</v>
      </c>
      <c r="D553" s="9">
        <v>283</v>
      </c>
      <c r="E553" s="10"/>
      <c r="F553" s="10"/>
      <c r="G553" s="10"/>
      <c r="H553" s="10"/>
      <c r="I553" s="10"/>
      <c r="J553" s="10"/>
      <c r="K553" s="10"/>
      <c r="L553" s="10"/>
      <c r="M553" s="8"/>
      <c r="N553" s="5" t="s">
        <v>1348</v>
      </c>
      <c r="O553" s="5" t="s">
        <v>52</v>
      </c>
      <c r="P553" s="5" t="s">
        <v>52</v>
      </c>
      <c r="Q553" s="5" t="s">
        <v>1272</v>
      </c>
      <c r="R553" s="5" t="s">
        <v>62</v>
      </c>
      <c r="S553" s="5" t="s">
        <v>62</v>
      </c>
      <c r="T553" s="5" t="s">
        <v>63</v>
      </c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5" t="s">
        <v>52</v>
      </c>
      <c r="AS553" s="5" t="s">
        <v>52</v>
      </c>
      <c r="AT553" s="1"/>
      <c r="AU553" s="5" t="s">
        <v>1349</v>
      </c>
      <c r="AV553" s="1">
        <v>636</v>
      </c>
    </row>
    <row r="554" spans="1:48" ht="30" customHeight="1">
      <c r="A554" s="8" t="s">
        <v>1346</v>
      </c>
      <c r="B554" s="8" t="s">
        <v>1350</v>
      </c>
      <c r="C554" s="8" t="s">
        <v>323</v>
      </c>
      <c r="D554" s="9">
        <v>410</v>
      </c>
      <c r="E554" s="10"/>
      <c r="F554" s="10"/>
      <c r="G554" s="10"/>
      <c r="H554" s="10"/>
      <c r="I554" s="10"/>
      <c r="J554" s="10"/>
      <c r="K554" s="10"/>
      <c r="L554" s="10"/>
      <c r="M554" s="8"/>
      <c r="N554" s="5" t="s">
        <v>1351</v>
      </c>
      <c r="O554" s="5" t="s">
        <v>52</v>
      </c>
      <c r="P554" s="5" t="s">
        <v>52</v>
      </c>
      <c r="Q554" s="5" t="s">
        <v>1272</v>
      </c>
      <c r="R554" s="5" t="s">
        <v>62</v>
      </c>
      <c r="S554" s="5" t="s">
        <v>62</v>
      </c>
      <c r="T554" s="5" t="s">
        <v>63</v>
      </c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5" t="s">
        <v>52</v>
      </c>
      <c r="AS554" s="5" t="s">
        <v>52</v>
      </c>
      <c r="AT554" s="1"/>
      <c r="AU554" s="5" t="s">
        <v>1352</v>
      </c>
      <c r="AV554" s="1">
        <v>637</v>
      </c>
    </row>
    <row r="555" spans="1:48" ht="30" customHeight="1">
      <c r="A555" s="8" t="s">
        <v>1353</v>
      </c>
      <c r="B555" s="8" t="s">
        <v>1354</v>
      </c>
      <c r="C555" s="8" t="s">
        <v>323</v>
      </c>
      <c r="D555" s="9">
        <v>592</v>
      </c>
      <c r="E555" s="10"/>
      <c r="F555" s="10"/>
      <c r="G555" s="10"/>
      <c r="H555" s="10"/>
      <c r="I555" s="10"/>
      <c r="J555" s="10"/>
      <c r="K555" s="10"/>
      <c r="L555" s="10"/>
      <c r="M555" s="8"/>
      <c r="N555" s="5" t="s">
        <v>1355</v>
      </c>
      <c r="O555" s="5" t="s">
        <v>52</v>
      </c>
      <c r="P555" s="5" t="s">
        <v>52</v>
      </c>
      <c r="Q555" s="5" t="s">
        <v>1272</v>
      </c>
      <c r="R555" s="5" t="s">
        <v>62</v>
      </c>
      <c r="S555" s="5" t="s">
        <v>62</v>
      </c>
      <c r="T555" s="5" t="s">
        <v>63</v>
      </c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5" t="s">
        <v>52</v>
      </c>
      <c r="AS555" s="5" t="s">
        <v>52</v>
      </c>
      <c r="AT555" s="1"/>
      <c r="AU555" s="5" t="s">
        <v>1356</v>
      </c>
      <c r="AV555" s="1">
        <v>638</v>
      </c>
    </row>
    <row r="556" spans="1:48" ht="30" customHeight="1">
      <c r="A556" s="8" t="s">
        <v>1357</v>
      </c>
      <c r="B556" s="8" t="s">
        <v>1358</v>
      </c>
      <c r="C556" s="8" t="s">
        <v>323</v>
      </c>
      <c r="D556" s="9">
        <v>2190</v>
      </c>
      <c r="E556" s="10"/>
      <c r="F556" s="10"/>
      <c r="G556" s="10"/>
      <c r="H556" s="10"/>
      <c r="I556" s="10"/>
      <c r="J556" s="10"/>
      <c r="K556" s="10"/>
      <c r="L556" s="10"/>
      <c r="M556" s="8"/>
      <c r="N556" s="5" t="s">
        <v>1359</v>
      </c>
      <c r="O556" s="5" t="s">
        <v>52</v>
      </c>
      <c r="P556" s="5" t="s">
        <v>52</v>
      </c>
      <c r="Q556" s="5" t="s">
        <v>1272</v>
      </c>
      <c r="R556" s="5" t="s">
        <v>62</v>
      </c>
      <c r="S556" s="5" t="s">
        <v>62</v>
      </c>
      <c r="T556" s="5" t="s">
        <v>63</v>
      </c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5" t="s">
        <v>52</v>
      </c>
      <c r="AS556" s="5" t="s">
        <v>52</v>
      </c>
      <c r="AT556" s="1"/>
      <c r="AU556" s="5" t="s">
        <v>1360</v>
      </c>
      <c r="AV556" s="1">
        <v>639</v>
      </c>
    </row>
    <row r="557" spans="1:48" ht="30" customHeight="1">
      <c r="A557" s="8" t="s">
        <v>1361</v>
      </c>
      <c r="B557" s="8" t="s">
        <v>1362</v>
      </c>
      <c r="C557" s="8" t="s">
        <v>323</v>
      </c>
      <c r="D557" s="9">
        <v>660</v>
      </c>
      <c r="E557" s="10"/>
      <c r="F557" s="10"/>
      <c r="G557" s="10"/>
      <c r="H557" s="10"/>
      <c r="I557" s="10"/>
      <c r="J557" s="10"/>
      <c r="K557" s="10"/>
      <c r="L557" s="10"/>
      <c r="M557" s="8"/>
      <c r="N557" s="5" t="s">
        <v>1363</v>
      </c>
      <c r="O557" s="5" t="s">
        <v>52</v>
      </c>
      <c r="P557" s="5" t="s">
        <v>52</v>
      </c>
      <c r="Q557" s="5" t="s">
        <v>1272</v>
      </c>
      <c r="R557" s="5" t="s">
        <v>62</v>
      </c>
      <c r="S557" s="5" t="s">
        <v>62</v>
      </c>
      <c r="T557" s="5" t="s">
        <v>63</v>
      </c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5" t="s">
        <v>52</v>
      </c>
      <c r="AS557" s="5" t="s">
        <v>52</v>
      </c>
      <c r="AT557" s="1"/>
      <c r="AU557" s="5" t="s">
        <v>1364</v>
      </c>
      <c r="AV557" s="1">
        <v>640</v>
      </c>
    </row>
    <row r="558" spans="1:48" ht="30" customHeight="1">
      <c r="A558" s="8" t="s">
        <v>1365</v>
      </c>
      <c r="B558" s="8" t="s">
        <v>1366</v>
      </c>
      <c r="C558" s="8" t="s">
        <v>323</v>
      </c>
      <c r="D558" s="9">
        <v>300</v>
      </c>
      <c r="E558" s="10"/>
      <c r="F558" s="10"/>
      <c r="G558" s="10"/>
      <c r="H558" s="10"/>
      <c r="I558" s="10"/>
      <c r="J558" s="10"/>
      <c r="K558" s="10"/>
      <c r="L558" s="10"/>
      <c r="M558" s="8"/>
      <c r="N558" s="5" t="s">
        <v>1367</v>
      </c>
      <c r="O558" s="5" t="s">
        <v>52</v>
      </c>
      <c r="P558" s="5" t="s">
        <v>52</v>
      </c>
      <c r="Q558" s="5" t="s">
        <v>1272</v>
      </c>
      <c r="R558" s="5" t="s">
        <v>62</v>
      </c>
      <c r="S558" s="5" t="s">
        <v>62</v>
      </c>
      <c r="T558" s="5" t="s">
        <v>63</v>
      </c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5" t="s">
        <v>52</v>
      </c>
      <c r="AS558" s="5" t="s">
        <v>52</v>
      </c>
      <c r="AT558" s="1"/>
      <c r="AU558" s="5" t="s">
        <v>1368</v>
      </c>
      <c r="AV558" s="1">
        <v>641</v>
      </c>
    </row>
    <row r="559" spans="1:48" ht="30" customHeight="1">
      <c r="A559" s="8" t="s">
        <v>1369</v>
      </c>
      <c r="B559" s="8" t="s">
        <v>1370</v>
      </c>
      <c r="C559" s="8" t="s">
        <v>1371</v>
      </c>
      <c r="D559" s="9">
        <v>25</v>
      </c>
      <c r="E559" s="10"/>
      <c r="F559" s="10"/>
      <c r="G559" s="10"/>
      <c r="H559" s="10"/>
      <c r="I559" s="10"/>
      <c r="J559" s="10"/>
      <c r="K559" s="10"/>
      <c r="L559" s="10"/>
      <c r="M559" s="8"/>
      <c r="N559" s="5" t="s">
        <v>1372</v>
      </c>
      <c r="O559" s="5" t="s">
        <v>52</v>
      </c>
      <c r="P559" s="5" t="s">
        <v>52</v>
      </c>
      <c r="Q559" s="5" t="s">
        <v>1272</v>
      </c>
      <c r="R559" s="5" t="s">
        <v>62</v>
      </c>
      <c r="S559" s="5" t="s">
        <v>62</v>
      </c>
      <c r="T559" s="5" t="s">
        <v>63</v>
      </c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5" t="s">
        <v>52</v>
      </c>
      <c r="AS559" s="5" t="s">
        <v>52</v>
      </c>
      <c r="AT559" s="1"/>
      <c r="AU559" s="5" t="s">
        <v>1373</v>
      </c>
      <c r="AV559" s="1">
        <v>642</v>
      </c>
    </row>
    <row r="560" spans="1:48" ht="30" customHeight="1">
      <c r="A560" s="8" t="s">
        <v>1374</v>
      </c>
      <c r="B560" s="8" t="s">
        <v>1375</v>
      </c>
      <c r="C560" s="8" t="s">
        <v>1132</v>
      </c>
      <c r="D560" s="9">
        <v>10</v>
      </c>
      <c r="E560" s="10"/>
      <c r="F560" s="10"/>
      <c r="G560" s="10"/>
      <c r="H560" s="10"/>
      <c r="I560" s="10"/>
      <c r="J560" s="10"/>
      <c r="K560" s="10"/>
      <c r="L560" s="10"/>
      <c r="M560" s="8"/>
      <c r="N560" s="5" t="s">
        <v>1376</v>
      </c>
      <c r="O560" s="5" t="s">
        <v>52</v>
      </c>
      <c r="P560" s="5" t="s">
        <v>52</v>
      </c>
      <c r="Q560" s="5" t="s">
        <v>1272</v>
      </c>
      <c r="R560" s="5" t="s">
        <v>62</v>
      </c>
      <c r="S560" s="5" t="s">
        <v>62</v>
      </c>
      <c r="T560" s="5" t="s">
        <v>63</v>
      </c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5" t="s">
        <v>52</v>
      </c>
      <c r="AS560" s="5" t="s">
        <v>52</v>
      </c>
      <c r="AT560" s="1"/>
      <c r="AU560" s="5" t="s">
        <v>1377</v>
      </c>
      <c r="AV560" s="1">
        <v>643</v>
      </c>
    </row>
    <row r="561" spans="1:48" ht="30" customHeight="1">
      <c r="A561" s="8" t="s">
        <v>1378</v>
      </c>
      <c r="B561" s="8" t="s">
        <v>1379</v>
      </c>
      <c r="C561" s="8" t="s">
        <v>60</v>
      </c>
      <c r="D561" s="9">
        <v>1</v>
      </c>
      <c r="E561" s="10"/>
      <c r="F561" s="10"/>
      <c r="G561" s="10"/>
      <c r="H561" s="10"/>
      <c r="I561" s="10"/>
      <c r="J561" s="10"/>
      <c r="K561" s="10"/>
      <c r="L561" s="10"/>
      <c r="M561" s="8"/>
      <c r="N561" s="5" t="s">
        <v>1380</v>
      </c>
      <c r="O561" s="5" t="s">
        <v>52</v>
      </c>
      <c r="P561" s="5" t="s">
        <v>52</v>
      </c>
      <c r="Q561" s="5" t="s">
        <v>1272</v>
      </c>
      <c r="R561" s="5" t="s">
        <v>62</v>
      </c>
      <c r="S561" s="5" t="s">
        <v>62</v>
      </c>
      <c r="T561" s="5" t="s">
        <v>63</v>
      </c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5" t="s">
        <v>52</v>
      </c>
      <c r="AS561" s="5" t="s">
        <v>52</v>
      </c>
      <c r="AT561" s="1"/>
      <c r="AU561" s="5" t="s">
        <v>1381</v>
      </c>
      <c r="AV561" s="1">
        <v>644</v>
      </c>
    </row>
    <row r="562" spans="1:48" ht="30" customHeight="1">
      <c r="A562" s="8" t="s">
        <v>1382</v>
      </c>
      <c r="B562" s="8" t="s">
        <v>1383</v>
      </c>
      <c r="C562" s="8" t="s">
        <v>90</v>
      </c>
      <c r="D562" s="9">
        <v>1</v>
      </c>
      <c r="E562" s="10"/>
      <c r="F562" s="10"/>
      <c r="G562" s="10"/>
      <c r="H562" s="10"/>
      <c r="I562" s="10"/>
      <c r="J562" s="10"/>
      <c r="K562" s="10"/>
      <c r="L562" s="10"/>
      <c r="M562" s="8"/>
      <c r="N562" s="5" t="s">
        <v>1384</v>
      </c>
      <c r="O562" s="5" t="s">
        <v>52</v>
      </c>
      <c r="P562" s="5" t="s">
        <v>52</v>
      </c>
      <c r="Q562" s="5" t="s">
        <v>1272</v>
      </c>
      <c r="R562" s="5" t="s">
        <v>62</v>
      </c>
      <c r="S562" s="5" t="s">
        <v>62</v>
      </c>
      <c r="T562" s="5" t="s">
        <v>63</v>
      </c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5" t="s">
        <v>52</v>
      </c>
      <c r="AS562" s="5" t="s">
        <v>52</v>
      </c>
      <c r="AT562" s="1"/>
      <c r="AU562" s="5" t="s">
        <v>1385</v>
      </c>
      <c r="AV562" s="1">
        <v>646</v>
      </c>
    </row>
    <row r="563" spans="1:48" ht="30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</row>
    <row r="564" spans="1:48" ht="30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</row>
    <row r="565" spans="1:48" ht="30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</row>
    <row r="566" spans="1:48" ht="30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</row>
    <row r="567" spans="1:48" ht="30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</row>
    <row r="568" spans="1:48" ht="30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</row>
    <row r="569" spans="1:48" ht="30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</row>
    <row r="570" spans="1:48" ht="30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</row>
    <row r="571" spans="1:48" ht="30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</row>
    <row r="572" spans="1:48" ht="30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</row>
    <row r="573" spans="1:48" ht="30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</row>
    <row r="574" spans="1:48" ht="30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</row>
    <row r="575" spans="1:48" ht="30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</row>
    <row r="576" spans="1:48" ht="30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</row>
    <row r="577" spans="1:48" ht="30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</row>
    <row r="578" spans="1:48" ht="30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</row>
    <row r="579" spans="1:48" ht="30" customHeight="1">
      <c r="A579" s="9" t="s">
        <v>93</v>
      </c>
      <c r="B579" s="9"/>
      <c r="C579" s="9"/>
      <c r="D579" s="9"/>
      <c r="E579" s="9"/>
      <c r="F579" s="10">
        <f>SUM(F533:F578)</f>
        <v>0</v>
      </c>
      <c r="G579" s="9"/>
      <c r="H579" s="10">
        <f>SUM(H533:H578)</f>
        <v>0</v>
      </c>
      <c r="I579" s="9"/>
      <c r="J579" s="10">
        <f>SUM(J533:J578)</f>
        <v>0</v>
      </c>
      <c r="K579" s="9"/>
      <c r="L579" s="10">
        <f>SUM(L533:L578)</f>
        <v>0</v>
      </c>
      <c r="M579" s="9"/>
      <c r="N579" t="s">
        <v>94</v>
      </c>
    </row>
    <row r="580" spans="1:48" ht="30" customHeight="1">
      <c r="A580" s="8" t="s">
        <v>1386</v>
      </c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1"/>
      <c r="O580" s="1"/>
      <c r="P580" s="1"/>
      <c r="Q580" s="5" t="s">
        <v>1387</v>
      </c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</row>
    <row r="581" spans="1:48" ht="30" customHeight="1">
      <c r="A581" s="8" t="s">
        <v>1388</v>
      </c>
      <c r="B581" s="8" t="s">
        <v>52</v>
      </c>
      <c r="C581" s="8" t="s">
        <v>52</v>
      </c>
      <c r="D581" s="9"/>
      <c r="E581" s="10">
        <f>TRUNC(단가대비표!O366,0)</f>
        <v>0</v>
      </c>
      <c r="F581" s="10">
        <f t="shared" ref="F581:F595" si="5">TRUNC(E581*D581, 0)</f>
        <v>0</v>
      </c>
      <c r="G581" s="10">
        <f>TRUNC(단가대비표!P366,0)</f>
        <v>0</v>
      </c>
      <c r="H581" s="10">
        <f t="shared" ref="H581:H595" si="6">TRUNC(G581*D581, 0)</f>
        <v>0</v>
      </c>
      <c r="I581" s="10">
        <f>TRUNC(단가대비표!V366,0)</f>
        <v>0</v>
      </c>
      <c r="J581" s="10">
        <f t="shared" ref="J581:J595" si="7">TRUNC(I581*D581, 0)</f>
        <v>0</v>
      </c>
      <c r="K581" s="10">
        <f t="shared" ref="K581:K595" si="8">TRUNC(E581+G581+I581, 0)</f>
        <v>0</v>
      </c>
      <c r="L581" s="10">
        <f t="shared" ref="L581:L595" si="9">TRUNC(F581+H581+J581, 0)</f>
        <v>0</v>
      </c>
      <c r="M581" s="8" t="s">
        <v>52</v>
      </c>
      <c r="N581" s="5" t="s">
        <v>1389</v>
      </c>
      <c r="O581" s="5" t="s">
        <v>52</v>
      </c>
      <c r="P581" s="5" t="s">
        <v>52</v>
      </c>
      <c r="Q581" s="5" t="s">
        <v>1387</v>
      </c>
      <c r="R581" s="5" t="s">
        <v>62</v>
      </c>
      <c r="S581" s="5" t="s">
        <v>62</v>
      </c>
      <c r="T581" s="5" t="s">
        <v>63</v>
      </c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5" t="s">
        <v>52</v>
      </c>
      <c r="AS581" s="5" t="s">
        <v>52</v>
      </c>
      <c r="AT581" s="1"/>
      <c r="AU581" s="5" t="s">
        <v>1390</v>
      </c>
      <c r="AV581" s="1">
        <v>811</v>
      </c>
    </row>
    <row r="582" spans="1:48" ht="30" customHeight="1">
      <c r="A582" s="8" t="s">
        <v>1391</v>
      </c>
      <c r="B582" s="8" t="s">
        <v>1392</v>
      </c>
      <c r="C582" s="8" t="s">
        <v>117</v>
      </c>
      <c r="D582" s="9">
        <v>13</v>
      </c>
      <c r="E582" s="10">
        <f>TRUNC(단가대비표!O367,0)</f>
        <v>375000</v>
      </c>
      <c r="F582" s="10">
        <f t="shared" si="5"/>
        <v>4875000</v>
      </c>
      <c r="G582" s="10">
        <f>TRUNC(단가대비표!P367,0)</f>
        <v>0</v>
      </c>
      <c r="H582" s="10">
        <f t="shared" si="6"/>
        <v>0</v>
      </c>
      <c r="I582" s="10">
        <f>TRUNC(단가대비표!V367,0)</f>
        <v>0</v>
      </c>
      <c r="J582" s="10">
        <f t="shared" si="7"/>
        <v>0</v>
      </c>
      <c r="K582" s="10">
        <f t="shared" si="8"/>
        <v>375000</v>
      </c>
      <c r="L582" s="10">
        <f t="shared" si="9"/>
        <v>4875000</v>
      </c>
      <c r="M582" s="8" t="s">
        <v>52</v>
      </c>
      <c r="N582" s="5" t="s">
        <v>1393</v>
      </c>
      <c r="O582" s="5" t="s">
        <v>52</v>
      </c>
      <c r="P582" s="5" t="s">
        <v>52</v>
      </c>
      <c r="Q582" s="5" t="s">
        <v>1387</v>
      </c>
      <c r="R582" s="5" t="s">
        <v>62</v>
      </c>
      <c r="S582" s="5" t="s">
        <v>62</v>
      </c>
      <c r="T582" s="5" t="s">
        <v>63</v>
      </c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5" t="s">
        <v>52</v>
      </c>
      <c r="AS582" s="5" t="s">
        <v>52</v>
      </c>
      <c r="AT582" s="1"/>
      <c r="AU582" s="5" t="s">
        <v>1394</v>
      </c>
      <c r="AV582" s="1">
        <v>812</v>
      </c>
    </row>
    <row r="583" spans="1:48" ht="30" customHeight="1">
      <c r="A583" s="8" t="s">
        <v>1391</v>
      </c>
      <c r="B583" s="8" t="s">
        <v>1395</v>
      </c>
      <c r="C583" s="8" t="s">
        <v>117</v>
      </c>
      <c r="D583" s="9">
        <v>24</v>
      </c>
      <c r="E583" s="10">
        <f>TRUNC(단가대비표!O368,0)</f>
        <v>615000</v>
      </c>
      <c r="F583" s="10">
        <f t="shared" si="5"/>
        <v>14760000</v>
      </c>
      <c r="G583" s="10">
        <f>TRUNC(단가대비표!P368,0)</f>
        <v>0</v>
      </c>
      <c r="H583" s="10">
        <f t="shared" si="6"/>
        <v>0</v>
      </c>
      <c r="I583" s="10">
        <f>TRUNC(단가대비표!V368,0)</f>
        <v>0</v>
      </c>
      <c r="J583" s="10">
        <f t="shared" si="7"/>
        <v>0</v>
      </c>
      <c r="K583" s="10">
        <f t="shared" si="8"/>
        <v>615000</v>
      </c>
      <c r="L583" s="10">
        <f t="shared" si="9"/>
        <v>14760000</v>
      </c>
      <c r="M583" s="8" t="s">
        <v>52</v>
      </c>
      <c r="N583" s="5" t="s">
        <v>1396</v>
      </c>
      <c r="O583" s="5" t="s">
        <v>52</v>
      </c>
      <c r="P583" s="5" t="s">
        <v>52</v>
      </c>
      <c r="Q583" s="5" t="s">
        <v>1387</v>
      </c>
      <c r="R583" s="5" t="s">
        <v>62</v>
      </c>
      <c r="S583" s="5" t="s">
        <v>62</v>
      </c>
      <c r="T583" s="5" t="s">
        <v>63</v>
      </c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5" t="s">
        <v>52</v>
      </c>
      <c r="AS583" s="5" t="s">
        <v>52</v>
      </c>
      <c r="AT583" s="1"/>
      <c r="AU583" s="5" t="s">
        <v>1397</v>
      </c>
      <c r="AV583" s="1">
        <v>813</v>
      </c>
    </row>
    <row r="584" spans="1:48" ht="30" customHeight="1">
      <c r="A584" s="8" t="s">
        <v>1391</v>
      </c>
      <c r="B584" s="8" t="s">
        <v>1398</v>
      </c>
      <c r="C584" s="8" t="s">
        <v>117</v>
      </c>
      <c r="D584" s="9">
        <v>2</v>
      </c>
      <c r="E584" s="10">
        <f>TRUNC(단가대비표!O369,0)</f>
        <v>995000</v>
      </c>
      <c r="F584" s="10">
        <f t="shared" si="5"/>
        <v>1990000</v>
      </c>
      <c r="G584" s="10">
        <f>TRUNC(단가대비표!P369,0)</f>
        <v>0</v>
      </c>
      <c r="H584" s="10">
        <f t="shared" si="6"/>
        <v>0</v>
      </c>
      <c r="I584" s="10">
        <f>TRUNC(단가대비표!V369,0)</f>
        <v>0</v>
      </c>
      <c r="J584" s="10">
        <f t="shared" si="7"/>
        <v>0</v>
      </c>
      <c r="K584" s="10">
        <f t="shared" si="8"/>
        <v>995000</v>
      </c>
      <c r="L584" s="10">
        <f t="shared" si="9"/>
        <v>1990000</v>
      </c>
      <c r="M584" s="8" t="s">
        <v>52</v>
      </c>
      <c r="N584" s="5" t="s">
        <v>1399</v>
      </c>
      <c r="O584" s="5" t="s">
        <v>52</v>
      </c>
      <c r="P584" s="5" t="s">
        <v>52</v>
      </c>
      <c r="Q584" s="5" t="s">
        <v>1387</v>
      </c>
      <c r="R584" s="5" t="s">
        <v>62</v>
      </c>
      <c r="S584" s="5" t="s">
        <v>62</v>
      </c>
      <c r="T584" s="5" t="s">
        <v>63</v>
      </c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5" t="s">
        <v>52</v>
      </c>
      <c r="AS584" s="5" t="s">
        <v>52</v>
      </c>
      <c r="AT584" s="1"/>
      <c r="AU584" s="5" t="s">
        <v>1400</v>
      </c>
      <c r="AV584" s="1">
        <v>814</v>
      </c>
    </row>
    <row r="585" spans="1:48" ht="30" customHeight="1">
      <c r="A585" s="8" t="s">
        <v>1401</v>
      </c>
      <c r="B585" s="8" t="s">
        <v>52</v>
      </c>
      <c r="C585" s="8" t="s">
        <v>52</v>
      </c>
      <c r="D585" s="9"/>
      <c r="E585" s="10">
        <f>TRUNC(단가대비표!O370,0)</f>
        <v>0</v>
      </c>
      <c r="F585" s="10">
        <f t="shared" si="5"/>
        <v>0</v>
      </c>
      <c r="G585" s="10">
        <f>TRUNC(단가대비표!P370,0)</f>
        <v>0</v>
      </c>
      <c r="H585" s="10">
        <f t="shared" si="6"/>
        <v>0</v>
      </c>
      <c r="I585" s="10">
        <f>TRUNC(단가대비표!V370,0)</f>
        <v>0</v>
      </c>
      <c r="J585" s="10">
        <f t="shared" si="7"/>
        <v>0</v>
      </c>
      <c r="K585" s="10">
        <f t="shared" si="8"/>
        <v>0</v>
      </c>
      <c r="L585" s="10">
        <f t="shared" si="9"/>
        <v>0</v>
      </c>
      <c r="M585" s="8" t="s">
        <v>52</v>
      </c>
      <c r="N585" s="5" t="s">
        <v>1402</v>
      </c>
      <c r="O585" s="5" t="s">
        <v>52</v>
      </c>
      <c r="P585" s="5" t="s">
        <v>52</v>
      </c>
      <c r="Q585" s="5" t="s">
        <v>1387</v>
      </c>
      <c r="R585" s="5" t="s">
        <v>62</v>
      </c>
      <c r="S585" s="5" t="s">
        <v>62</v>
      </c>
      <c r="T585" s="5" t="s">
        <v>63</v>
      </c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5" t="s">
        <v>52</v>
      </c>
      <c r="AS585" s="5" t="s">
        <v>52</v>
      </c>
      <c r="AT585" s="1"/>
      <c r="AU585" s="5" t="s">
        <v>1403</v>
      </c>
      <c r="AV585" s="1">
        <v>815</v>
      </c>
    </row>
    <row r="586" spans="1:48" ht="30" customHeight="1">
      <c r="A586" s="8" t="s">
        <v>1404</v>
      </c>
      <c r="B586" s="8" t="s">
        <v>1405</v>
      </c>
      <c r="C586" s="8" t="s">
        <v>99</v>
      </c>
      <c r="D586" s="9">
        <v>1069</v>
      </c>
      <c r="E586" s="10">
        <f>TRUNC(단가대비표!O371,0)</f>
        <v>17190</v>
      </c>
      <c r="F586" s="10">
        <f t="shared" si="5"/>
        <v>18376110</v>
      </c>
      <c r="G586" s="10">
        <f>TRUNC(단가대비표!P371,0)</f>
        <v>0</v>
      </c>
      <c r="H586" s="10">
        <f t="shared" si="6"/>
        <v>0</v>
      </c>
      <c r="I586" s="10">
        <f>TRUNC(단가대비표!V371,0)</f>
        <v>0</v>
      </c>
      <c r="J586" s="10">
        <f t="shared" si="7"/>
        <v>0</v>
      </c>
      <c r="K586" s="10">
        <f t="shared" si="8"/>
        <v>17190</v>
      </c>
      <c r="L586" s="10">
        <f t="shared" si="9"/>
        <v>18376110</v>
      </c>
      <c r="M586" s="8" t="s">
        <v>52</v>
      </c>
      <c r="N586" s="5" t="s">
        <v>1406</v>
      </c>
      <c r="O586" s="5" t="s">
        <v>52</v>
      </c>
      <c r="P586" s="5" t="s">
        <v>52</v>
      </c>
      <c r="Q586" s="5" t="s">
        <v>1387</v>
      </c>
      <c r="R586" s="5" t="s">
        <v>62</v>
      </c>
      <c r="S586" s="5" t="s">
        <v>62</v>
      </c>
      <c r="T586" s="5" t="s">
        <v>63</v>
      </c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5" t="s">
        <v>52</v>
      </c>
      <c r="AS586" s="5" t="s">
        <v>52</v>
      </c>
      <c r="AT586" s="1"/>
      <c r="AU586" s="5" t="s">
        <v>1407</v>
      </c>
      <c r="AV586" s="1">
        <v>816</v>
      </c>
    </row>
    <row r="587" spans="1:48" ht="30" customHeight="1">
      <c r="A587" s="8" t="s">
        <v>1408</v>
      </c>
      <c r="B587" s="8" t="s">
        <v>1405</v>
      </c>
      <c r="C587" s="8" t="s">
        <v>99</v>
      </c>
      <c r="D587" s="9">
        <v>151</v>
      </c>
      <c r="E587" s="10">
        <f>TRUNC(단가대비표!O372,0)</f>
        <v>6170</v>
      </c>
      <c r="F587" s="10">
        <f t="shared" si="5"/>
        <v>931670</v>
      </c>
      <c r="G587" s="10">
        <f>TRUNC(단가대비표!P372,0)</f>
        <v>0</v>
      </c>
      <c r="H587" s="10">
        <f t="shared" si="6"/>
        <v>0</v>
      </c>
      <c r="I587" s="10">
        <f>TRUNC(단가대비표!V372,0)</f>
        <v>0</v>
      </c>
      <c r="J587" s="10">
        <f t="shared" si="7"/>
        <v>0</v>
      </c>
      <c r="K587" s="10">
        <f t="shared" si="8"/>
        <v>6170</v>
      </c>
      <c r="L587" s="10">
        <f t="shared" si="9"/>
        <v>931670</v>
      </c>
      <c r="M587" s="8" t="s">
        <v>52</v>
      </c>
      <c r="N587" s="5" t="s">
        <v>1409</v>
      </c>
      <c r="O587" s="5" t="s">
        <v>52</v>
      </c>
      <c r="P587" s="5" t="s">
        <v>52</v>
      </c>
      <c r="Q587" s="5" t="s">
        <v>1387</v>
      </c>
      <c r="R587" s="5" t="s">
        <v>62</v>
      </c>
      <c r="S587" s="5" t="s">
        <v>62</v>
      </c>
      <c r="T587" s="5" t="s">
        <v>63</v>
      </c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5" t="s">
        <v>52</v>
      </c>
      <c r="AS587" s="5" t="s">
        <v>52</v>
      </c>
      <c r="AT587" s="1"/>
      <c r="AU587" s="5" t="s">
        <v>1410</v>
      </c>
      <c r="AV587" s="1">
        <v>817</v>
      </c>
    </row>
    <row r="588" spans="1:48" ht="30" customHeight="1">
      <c r="A588" s="8" t="s">
        <v>1411</v>
      </c>
      <c r="B588" s="8" t="s">
        <v>1405</v>
      </c>
      <c r="C588" s="8" t="s">
        <v>99</v>
      </c>
      <c r="D588" s="9">
        <v>261</v>
      </c>
      <c r="E588" s="10">
        <f>TRUNC(단가대비표!O373,0)</f>
        <v>8070</v>
      </c>
      <c r="F588" s="10">
        <f t="shared" si="5"/>
        <v>2106270</v>
      </c>
      <c r="G588" s="10">
        <f>TRUNC(단가대비표!P373,0)</f>
        <v>0</v>
      </c>
      <c r="H588" s="10">
        <f t="shared" si="6"/>
        <v>0</v>
      </c>
      <c r="I588" s="10">
        <f>TRUNC(단가대비표!V373,0)</f>
        <v>0</v>
      </c>
      <c r="J588" s="10">
        <f t="shared" si="7"/>
        <v>0</v>
      </c>
      <c r="K588" s="10">
        <f t="shared" si="8"/>
        <v>8070</v>
      </c>
      <c r="L588" s="10">
        <f t="shared" si="9"/>
        <v>2106270</v>
      </c>
      <c r="M588" s="8" t="s">
        <v>52</v>
      </c>
      <c r="N588" s="5" t="s">
        <v>1412</v>
      </c>
      <c r="O588" s="5" t="s">
        <v>52</v>
      </c>
      <c r="P588" s="5" t="s">
        <v>52</v>
      </c>
      <c r="Q588" s="5" t="s">
        <v>1387</v>
      </c>
      <c r="R588" s="5" t="s">
        <v>62</v>
      </c>
      <c r="S588" s="5" t="s">
        <v>62</v>
      </c>
      <c r="T588" s="5" t="s">
        <v>63</v>
      </c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5" t="s">
        <v>52</v>
      </c>
      <c r="AS588" s="5" t="s">
        <v>52</v>
      </c>
      <c r="AT588" s="1"/>
      <c r="AU588" s="5" t="s">
        <v>1413</v>
      </c>
      <c r="AV588" s="1">
        <v>818</v>
      </c>
    </row>
    <row r="589" spans="1:48" ht="30" customHeight="1">
      <c r="A589" s="8" t="s">
        <v>1414</v>
      </c>
      <c r="B589" s="8" t="s">
        <v>1405</v>
      </c>
      <c r="C589" s="8" t="s">
        <v>1303</v>
      </c>
      <c r="D589" s="9">
        <v>234</v>
      </c>
      <c r="E589" s="10">
        <f>TRUNC(단가대비표!O374,0)</f>
        <v>14250</v>
      </c>
      <c r="F589" s="10">
        <f t="shared" si="5"/>
        <v>3334500</v>
      </c>
      <c r="G589" s="10">
        <f>TRUNC(단가대비표!P374,0)</f>
        <v>0</v>
      </c>
      <c r="H589" s="10">
        <f t="shared" si="6"/>
        <v>0</v>
      </c>
      <c r="I589" s="10">
        <f>TRUNC(단가대비표!V374,0)</f>
        <v>0</v>
      </c>
      <c r="J589" s="10">
        <f t="shared" si="7"/>
        <v>0</v>
      </c>
      <c r="K589" s="10">
        <f t="shared" si="8"/>
        <v>14250</v>
      </c>
      <c r="L589" s="10">
        <f t="shared" si="9"/>
        <v>3334500</v>
      </c>
      <c r="M589" s="8" t="s">
        <v>52</v>
      </c>
      <c r="N589" s="5" t="s">
        <v>1415</v>
      </c>
      <c r="O589" s="5" t="s">
        <v>52</v>
      </c>
      <c r="P589" s="5" t="s">
        <v>52</v>
      </c>
      <c r="Q589" s="5" t="s">
        <v>1387</v>
      </c>
      <c r="R589" s="5" t="s">
        <v>62</v>
      </c>
      <c r="S589" s="5" t="s">
        <v>62</v>
      </c>
      <c r="T589" s="5" t="s">
        <v>63</v>
      </c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5" t="s">
        <v>52</v>
      </c>
      <c r="AS589" s="5" t="s">
        <v>52</v>
      </c>
      <c r="AT589" s="1"/>
      <c r="AU589" s="5" t="s">
        <v>1416</v>
      </c>
      <c r="AV589" s="1">
        <v>819</v>
      </c>
    </row>
    <row r="590" spans="1:48" ht="30" customHeight="1">
      <c r="A590" s="8" t="s">
        <v>1417</v>
      </c>
      <c r="B590" s="8" t="s">
        <v>1418</v>
      </c>
      <c r="C590" s="8" t="s">
        <v>1303</v>
      </c>
      <c r="D590" s="9">
        <v>312</v>
      </c>
      <c r="E590" s="10">
        <f>TRUNC(단가대비표!O375,0)</f>
        <v>6740</v>
      </c>
      <c r="F590" s="10">
        <f t="shared" si="5"/>
        <v>2102880</v>
      </c>
      <c r="G590" s="10">
        <f>TRUNC(단가대비표!P375,0)</f>
        <v>0</v>
      </c>
      <c r="H590" s="10">
        <f t="shared" si="6"/>
        <v>0</v>
      </c>
      <c r="I590" s="10">
        <f>TRUNC(단가대비표!V375,0)</f>
        <v>0</v>
      </c>
      <c r="J590" s="10">
        <f t="shared" si="7"/>
        <v>0</v>
      </c>
      <c r="K590" s="10">
        <f t="shared" si="8"/>
        <v>6740</v>
      </c>
      <c r="L590" s="10">
        <f t="shared" si="9"/>
        <v>2102880</v>
      </c>
      <c r="M590" s="8" t="s">
        <v>52</v>
      </c>
      <c r="N590" s="5" t="s">
        <v>1419</v>
      </c>
      <c r="O590" s="5" t="s">
        <v>52</v>
      </c>
      <c r="P590" s="5" t="s">
        <v>52</v>
      </c>
      <c r="Q590" s="5" t="s">
        <v>1387</v>
      </c>
      <c r="R590" s="5" t="s">
        <v>62</v>
      </c>
      <c r="S590" s="5" t="s">
        <v>62</v>
      </c>
      <c r="T590" s="5" t="s">
        <v>63</v>
      </c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5" t="s">
        <v>52</v>
      </c>
      <c r="AS590" s="5" t="s">
        <v>52</v>
      </c>
      <c r="AT590" s="1"/>
      <c r="AU590" s="5" t="s">
        <v>1420</v>
      </c>
      <c r="AV590" s="1">
        <v>820</v>
      </c>
    </row>
    <row r="591" spans="1:48" ht="30" customHeight="1">
      <c r="A591" s="8" t="s">
        <v>1421</v>
      </c>
      <c r="B591" s="8" t="s">
        <v>52</v>
      </c>
      <c r="C591" s="8" t="s">
        <v>1303</v>
      </c>
      <c r="D591" s="9">
        <v>86</v>
      </c>
      <c r="E591" s="10">
        <f>TRUNC(단가대비표!O376,0)</f>
        <v>10730</v>
      </c>
      <c r="F591" s="10">
        <f t="shared" si="5"/>
        <v>922780</v>
      </c>
      <c r="G591" s="10">
        <f>TRUNC(단가대비표!P376,0)</f>
        <v>0</v>
      </c>
      <c r="H591" s="10">
        <f t="shared" si="6"/>
        <v>0</v>
      </c>
      <c r="I591" s="10">
        <f>TRUNC(단가대비표!V376,0)</f>
        <v>0</v>
      </c>
      <c r="J591" s="10">
        <f t="shared" si="7"/>
        <v>0</v>
      </c>
      <c r="K591" s="10">
        <f t="shared" si="8"/>
        <v>10730</v>
      </c>
      <c r="L591" s="10">
        <f t="shared" si="9"/>
        <v>922780</v>
      </c>
      <c r="M591" s="8" t="s">
        <v>52</v>
      </c>
      <c r="N591" s="5" t="s">
        <v>1422</v>
      </c>
      <c r="O591" s="5" t="s">
        <v>52</v>
      </c>
      <c r="P591" s="5" t="s">
        <v>52</v>
      </c>
      <c r="Q591" s="5" t="s">
        <v>1387</v>
      </c>
      <c r="R591" s="5" t="s">
        <v>62</v>
      </c>
      <c r="S591" s="5" t="s">
        <v>62</v>
      </c>
      <c r="T591" s="5" t="s">
        <v>63</v>
      </c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5" t="s">
        <v>52</v>
      </c>
      <c r="AS591" s="5" t="s">
        <v>52</v>
      </c>
      <c r="AT591" s="1"/>
      <c r="AU591" s="5" t="s">
        <v>1423</v>
      </c>
      <c r="AV591" s="1">
        <v>821</v>
      </c>
    </row>
    <row r="592" spans="1:48" ht="30" customHeight="1">
      <c r="A592" s="8" t="s">
        <v>1424</v>
      </c>
      <c r="B592" s="8" t="s">
        <v>52</v>
      </c>
      <c r="C592" s="8" t="s">
        <v>1303</v>
      </c>
      <c r="D592" s="9">
        <v>39</v>
      </c>
      <c r="E592" s="10">
        <f>TRUNC(단가대비표!O377,0)</f>
        <v>28500</v>
      </c>
      <c r="F592" s="10">
        <f t="shared" si="5"/>
        <v>1111500</v>
      </c>
      <c r="G592" s="10">
        <f>TRUNC(단가대비표!P377,0)</f>
        <v>0</v>
      </c>
      <c r="H592" s="10">
        <f t="shared" si="6"/>
        <v>0</v>
      </c>
      <c r="I592" s="10">
        <f>TRUNC(단가대비표!V377,0)</f>
        <v>0</v>
      </c>
      <c r="J592" s="10">
        <f t="shared" si="7"/>
        <v>0</v>
      </c>
      <c r="K592" s="10">
        <f t="shared" si="8"/>
        <v>28500</v>
      </c>
      <c r="L592" s="10">
        <f t="shared" si="9"/>
        <v>1111500</v>
      </c>
      <c r="M592" s="8" t="s">
        <v>52</v>
      </c>
      <c r="N592" s="5" t="s">
        <v>1425</v>
      </c>
      <c r="O592" s="5" t="s">
        <v>52</v>
      </c>
      <c r="P592" s="5" t="s">
        <v>52</v>
      </c>
      <c r="Q592" s="5" t="s">
        <v>1387</v>
      </c>
      <c r="R592" s="5" t="s">
        <v>62</v>
      </c>
      <c r="S592" s="5" t="s">
        <v>62</v>
      </c>
      <c r="T592" s="5" t="s">
        <v>63</v>
      </c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5" t="s">
        <v>52</v>
      </c>
      <c r="AS592" s="5" t="s">
        <v>52</v>
      </c>
      <c r="AT592" s="1"/>
      <c r="AU592" s="5" t="s">
        <v>1426</v>
      </c>
      <c r="AV592" s="1">
        <v>822</v>
      </c>
    </row>
    <row r="593" spans="1:48" ht="30" customHeight="1">
      <c r="A593" s="8" t="s">
        <v>1427</v>
      </c>
      <c r="B593" s="8" t="s">
        <v>52</v>
      </c>
      <c r="C593" s="8" t="s">
        <v>99</v>
      </c>
      <c r="D593" s="9">
        <v>585</v>
      </c>
      <c r="E593" s="10">
        <f>TRUNC(단가대비표!O378,0)</f>
        <v>4080</v>
      </c>
      <c r="F593" s="10">
        <f t="shared" si="5"/>
        <v>2386800</v>
      </c>
      <c r="G593" s="10">
        <f>TRUNC(단가대비표!P378,0)</f>
        <v>0</v>
      </c>
      <c r="H593" s="10">
        <f t="shared" si="6"/>
        <v>0</v>
      </c>
      <c r="I593" s="10">
        <f>TRUNC(단가대비표!V378,0)</f>
        <v>0</v>
      </c>
      <c r="J593" s="10">
        <f t="shared" si="7"/>
        <v>0</v>
      </c>
      <c r="K593" s="10">
        <f t="shared" si="8"/>
        <v>4080</v>
      </c>
      <c r="L593" s="10">
        <f t="shared" si="9"/>
        <v>2386800</v>
      </c>
      <c r="M593" s="8" t="s">
        <v>52</v>
      </c>
      <c r="N593" s="5" t="s">
        <v>1428</v>
      </c>
      <c r="O593" s="5" t="s">
        <v>52</v>
      </c>
      <c r="P593" s="5" t="s">
        <v>52</v>
      </c>
      <c r="Q593" s="5" t="s">
        <v>1387</v>
      </c>
      <c r="R593" s="5" t="s">
        <v>62</v>
      </c>
      <c r="S593" s="5" t="s">
        <v>62</v>
      </c>
      <c r="T593" s="5" t="s">
        <v>63</v>
      </c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5" t="s">
        <v>52</v>
      </c>
      <c r="AS593" s="5" t="s">
        <v>52</v>
      </c>
      <c r="AT593" s="1"/>
      <c r="AU593" s="5" t="s">
        <v>1429</v>
      </c>
      <c r="AV593" s="1">
        <v>823</v>
      </c>
    </row>
    <row r="594" spans="1:48" ht="30" customHeight="1">
      <c r="A594" s="8" t="s">
        <v>1430</v>
      </c>
      <c r="B594" s="8" t="s">
        <v>52</v>
      </c>
      <c r="C594" s="8" t="s">
        <v>90</v>
      </c>
      <c r="D594" s="9">
        <v>39</v>
      </c>
      <c r="E594" s="10">
        <f>TRUNC(단가대비표!O379,0)</f>
        <v>1425000</v>
      </c>
      <c r="F594" s="10">
        <f t="shared" si="5"/>
        <v>55575000</v>
      </c>
      <c r="G594" s="10">
        <f>TRUNC(단가대비표!P379,0)</f>
        <v>0</v>
      </c>
      <c r="H594" s="10">
        <f t="shared" si="6"/>
        <v>0</v>
      </c>
      <c r="I594" s="10">
        <f>TRUNC(단가대비표!V379,0)</f>
        <v>0</v>
      </c>
      <c r="J594" s="10">
        <f t="shared" si="7"/>
        <v>0</v>
      </c>
      <c r="K594" s="10">
        <f t="shared" si="8"/>
        <v>1425000</v>
      </c>
      <c r="L594" s="10">
        <f t="shared" si="9"/>
        <v>55575000</v>
      </c>
      <c r="M594" s="8" t="s">
        <v>52</v>
      </c>
      <c r="N594" s="5" t="s">
        <v>1431</v>
      </c>
      <c r="O594" s="5" t="s">
        <v>52</v>
      </c>
      <c r="P594" s="5" t="s">
        <v>52</v>
      </c>
      <c r="Q594" s="5" t="s">
        <v>1387</v>
      </c>
      <c r="R594" s="5" t="s">
        <v>62</v>
      </c>
      <c r="S594" s="5" t="s">
        <v>62</v>
      </c>
      <c r="T594" s="5" t="s">
        <v>63</v>
      </c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5" t="s">
        <v>52</v>
      </c>
      <c r="AS594" s="5" t="s">
        <v>52</v>
      </c>
      <c r="AT594" s="1"/>
      <c r="AU594" s="5" t="s">
        <v>1432</v>
      </c>
      <c r="AV594" s="1">
        <v>824</v>
      </c>
    </row>
    <row r="595" spans="1:48" ht="30" customHeight="1">
      <c r="A595" s="8" t="s">
        <v>1382</v>
      </c>
      <c r="B595" s="8" t="s">
        <v>1383</v>
      </c>
      <c r="C595" s="8" t="s">
        <v>90</v>
      </c>
      <c r="D595" s="9">
        <v>1</v>
      </c>
      <c r="E595" s="10">
        <f>TRUNC(단가대비표!O381,0)</f>
        <v>585751</v>
      </c>
      <c r="F595" s="10">
        <f t="shared" si="5"/>
        <v>585751</v>
      </c>
      <c r="G595" s="10">
        <f>TRUNC(단가대비표!P381,0)</f>
        <v>0</v>
      </c>
      <c r="H595" s="10">
        <f t="shared" si="6"/>
        <v>0</v>
      </c>
      <c r="I595" s="10">
        <f>TRUNC(단가대비표!V381,0)</f>
        <v>0</v>
      </c>
      <c r="J595" s="10">
        <f t="shared" si="7"/>
        <v>0</v>
      </c>
      <c r="K595" s="10">
        <f t="shared" si="8"/>
        <v>585751</v>
      </c>
      <c r="L595" s="10">
        <f t="shared" si="9"/>
        <v>585751</v>
      </c>
      <c r="M595" s="8" t="s">
        <v>52</v>
      </c>
      <c r="N595" s="5" t="s">
        <v>1433</v>
      </c>
      <c r="O595" s="5" t="s">
        <v>52</v>
      </c>
      <c r="P595" s="5" t="s">
        <v>52</v>
      </c>
      <c r="Q595" s="5" t="s">
        <v>1387</v>
      </c>
      <c r="R595" s="5" t="s">
        <v>62</v>
      </c>
      <c r="S595" s="5" t="s">
        <v>62</v>
      </c>
      <c r="T595" s="5" t="s">
        <v>63</v>
      </c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5" t="s">
        <v>52</v>
      </c>
      <c r="AS595" s="5" t="s">
        <v>52</v>
      </c>
      <c r="AT595" s="1"/>
      <c r="AU595" s="5" t="s">
        <v>1434</v>
      </c>
      <c r="AV595" s="1">
        <v>826</v>
      </c>
    </row>
    <row r="596" spans="1:48" ht="30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</row>
    <row r="597" spans="1:48" ht="30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</row>
    <row r="598" spans="1:48" ht="30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</row>
    <row r="599" spans="1:48" ht="30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</row>
    <row r="600" spans="1:48" ht="30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</row>
    <row r="601" spans="1:48" ht="30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</row>
    <row r="602" spans="1:48" ht="30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</row>
    <row r="603" spans="1:48" ht="30" customHeight="1">
      <c r="A603" s="9" t="s">
        <v>93</v>
      </c>
      <c r="B603" s="9"/>
      <c r="C603" s="9"/>
      <c r="D603" s="9"/>
      <c r="E603" s="9"/>
      <c r="F603" s="10">
        <f>SUM(F581:F602)</f>
        <v>109058261</v>
      </c>
      <c r="G603" s="9"/>
      <c r="H603" s="10">
        <f>SUM(H581:H602)</f>
        <v>0</v>
      </c>
      <c r="I603" s="9"/>
      <c r="J603" s="10">
        <f>SUM(J581:J602)</f>
        <v>0</v>
      </c>
      <c r="K603" s="9"/>
      <c r="L603" s="10">
        <f>SUM(L581:L602)</f>
        <v>109058261</v>
      </c>
      <c r="M603" s="9"/>
      <c r="N603" t="s">
        <v>94</v>
      </c>
    </row>
  </sheetData>
  <mergeCells count="45"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R2:AR3"/>
    <mergeCell ref="AS2:AS3"/>
    <mergeCell ref="AT2:AT3"/>
    <mergeCell ref="AU2:AU3"/>
    <mergeCell ref="AV2:AV3"/>
  </mergeCells>
  <phoneticPr fontId="1" type="noConversion"/>
  <pageMargins left="0.78740157480314954" right="0" top="0.39370078740157477" bottom="0.39370078740157477" header="0" footer="0"/>
  <pageSetup paperSize="9" scale="64" fitToHeight="0" orientation="landscape" r:id="rId1"/>
  <rowBreaks count="11" manualBreakCount="11">
    <brk id="27" max="16383" man="1"/>
    <brk id="75" max="16383" man="1"/>
    <brk id="99" max="16383" man="1"/>
    <brk id="219" max="16383" man="1"/>
    <brk id="339" max="16383" man="1"/>
    <brk id="387" max="16383" man="1"/>
    <brk id="459" max="16383" man="1"/>
    <brk id="483" max="16383" man="1"/>
    <brk id="531" max="16383" man="1"/>
    <brk id="579" max="16383" man="1"/>
    <brk id="60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23"/>
  <sheetViews>
    <sheetView topLeftCell="B1" workbookViewId="0">
      <pane ySplit="3" topLeftCell="A4" activePane="bottomLeft" state="frozen"/>
      <selection activeCell="B1" sqref="B1"/>
      <selection pane="bottomLeft" activeCell="G9" sqref="G9"/>
    </sheetView>
  </sheetViews>
  <sheetFormatPr defaultRowHeight="16.5"/>
  <cols>
    <col min="1" max="1" width="11.625" hidden="1" customWidth="1"/>
    <col min="2" max="3" width="30.625" customWidth="1"/>
    <col min="4" max="4" width="4.625" customWidth="1"/>
    <col min="5" max="8" width="13.625" customWidth="1"/>
    <col min="9" max="9" width="8.625" customWidth="1"/>
    <col min="10" max="10" width="12.625" customWidth="1"/>
    <col min="11" max="14" width="2.625" hidden="1" customWidth="1"/>
  </cols>
  <sheetData>
    <row r="1" spans="1:14" ht="30" customHeight="1">
      <c r="A1" s="22" t="s">
        <v>1435</v>
      </c>
      <c r="B1" s="22"/>
      <c r="C1" s="22"/>
      <c r="D1" s="22"/>
      <c r="E1" s="22"/>
      <c r="F1" s="22"/>
      <c r="G1" s="22"/>
      <c r="H1" s="22"/>
      <c r="I1" s="22"/>
      <c r="J1" s="22"/>
    </row>
    <row r="2" spans="1:14" ht="30" customHeight="1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3" spans="1:14" ht="30" customHeight="1">
      <c r="A3" s="3" t="s">
        <v>1436</v>
      </c>
      <c r="B3" s="3" t="s">
        <v>2</v>
      </c>
      <c r="C3" s="3" t="s">
        <v>3</v>
      </c>
      <c r="D3" s="3" t="s">
        <v>4</v>
      </c>
      <c r="E3" s="3" t="s">
        <v>1437</v>
      </c>
      <c r="F3" s="3" t="s">
        <v>1438</v>
      </c>
      <c r="G3" s="3" t="s">
        <v>1439</v>
      </c>
      <c r="H3" s="3" t="s">
        <v>1440</v>
      </c>
      <c r="I3" s="3" t="s">
        <v>1441</v>
      </c>
      <c r="J3" s="3" t="s">
        <v>1442</v>
      </c>
      <c r="K3" s="2" t="s">
        <v>1443</v>
      </c>
      <c r="L3" s="2" t="s">
        <v>1444</v>
      </c>
      <c r="M3" s="2" t="s">
        <v>1445</v>
      </c>
      <c r="N3" s="2" t="s">
        <v>1446</v>
      </c>
    </row>
    <row r="4" spans="1:14" ht="30" customHeight="1">
      <c r="A4" s="8" t="s">
        <v>1457</v>
      </c>
      <c r="B4" s="8" t="s">
        <v>1458</v>
      </c>
      <c r="C4" s="8" t="s">
        <v>1459</v>
      </c>
      <c r="D4" s="8" t="s">
        <v>1460</v>
      </c>
      <c r="E4" s="12">
        <f>일위대가!F6</f>
        <v>0</v>
      </c>
      <c r="F4" s="12">
        <f>일위대가!H6</f>
        <v>0</v>
      </c>
      <c r="G4" s="12">
        <f>일위대가!J6</f>
        <v>79</v>
      </c>
      <c r="H4" s="12">
        <f t="shared" ref="H4:H35" si="0">E4+F4+G4</f>
        <v>79</v>
      </c>
      <c r="I4" s="8" t="s">
        <v>1461</v>
      </c>
      <c r="J4" s="8" t="s">
        <v>52</v>
      </c>
      <c r="K4" s="5" t="s">
        <v>1462</v>
      </c>
      <c r="L4" s="5" t="s">
        <v>52</v>
      </c>
      <c r="M4" s="5" t="s">
        <v>52</v>
      </c>
      <c r="N4" s="5" t="s">
        <v>63</v>
      </c>
    </row>
    <row r="5" spans="1:14" ht="30" customHeight="1">
      <c r="A5" s="8" t="s">
        <v>1056</v>
      </c>
      <c r="B5" s="8" t="s">
        <v>808</v>
      </c>
      <c r="C5" s="8" t="s">
        <v>439</v>
      </c>
      <c r="D5" s="8" t="s">
        <v>162</v>
      </c>
      <c r="E5" s="12">
        <f>일위대가!F13</f>
        <v>454</v>
      </c>
      <c r="F5" s="12">
        <f>일위대가!H13</f>
        <v>12982</v>
      </c>
      <c r="G5" s="12">
        <f>일위대가!J13</f>
        <v>8</v>
      </c>
      <c r="H5" s="12">
        <f t="shared" si="0"/>
        <v>13444</v>
      </c>
      <c r="I5" s="8" t="s">
        <v>1055</v>
      </c>
      <c r="J5" s="8" t="s">
        <v>52</v>
      </c>
      <c r="K5" s="5" t="s">
        <v>52</v>
      </c>
      <c r="L5" s="5" t="s">
        <v>52</v>
      </c>
      <c r="M5" s="5" t="s">
        <v>52</v>
      </c>
      <c r="N5" s="5" t="s">
        <v>52</v>
      </c>
    </row>
    <row r="6" spans="1:14" ht="30" customHeight="1">
      <c r="A6" s="8" t="s">
        <v>1059</v>
      </c>
      <c r="B6" s="8" t="s">
        <v>808</v>
      </c>
      <c r="C6" s="8" t="s">
        <v>534</v>
      </c>
      <c r="D6" s="8" t="s">
        <v>162</v>
      </c>
      <c r="E6" s="12">
        <f>일위대가!F20</f>
        <v>1007</v>
      </c>
      <c r="F6" s="12">
        <f>일위대가!H20</f>
        <v>21986</v>
      </c>
      <c r="G6" s="12">
        <f>일위대가!J20</f>
        <v>14</v>
      </c>
      <c r="H6" s="12">
        <f t="shared" si="0"/>
        <v>23007</v>
      </c>
      <c r="I6" s="8" t="s">
        <v>1058</v>
      </c>
      <c r="J6" s="8" t="s">
        <v>52</v>
      </c>
      <c r="K6" s="5" t="s">
        <v>52</v>
      </c>
      <c r="L6" s="5" t="s">
        <v>52</v>
      </c>
      <c r="M6" s="5" t="s">
        <v>52</v>
      </c>
      <c r="N6" s="5" t="s">
        <v>52</v>
      </c>
    </row>
    <row r="7" spans="1:14" ht="30" customHeight="1">
      <c r="A7" s="8" t="s">
        <v>810</v>
      </c>
      <c r="B7" s="8" t="s">
        <v>808</v>
      </c>
      <c r="C7" s="8" t="s">
        <v>166</v>
      </c>
      <c r="D7" s="8" t="s">
        <v>162</v>
      </c>
      <c r="E7" s="12">
        <f>일위대가!F27</f>
        <v>1200</v>
      </c>
      <c r="F7" s="12">
        <f>일위대가!H27</f>
        <v>25336</v>
      </c>
      <c r="G7" s="12">
        <f>일위대가!J27</f>
        <v>29</v>
      </c>
      <c r="H7" s="12">
        <f t="shared" si="0"/>
        <v>26565</v>
      </c>
      <c r="I7" s="8" t="s">
        <v>809</v>
      </c>
      <c r="J7" s="8" t="s">
        <v>52</v>
      </c>
      <c r="K7" s="5" t="s">
        <v>52</v>
      </c>
      <c r="L7" s="5" t="s">
        <v>52</v>
      </c>
      <c r="M7" s="5" t="s">
        <v>52</v>
      </c>
      <c r="N7" s="5" t="s">
        <v>52</v>
      </c>
    </row>
    <row r="8" spans="1:14" ht="30" customHeight="1">
      <c r="A8" s="8" t="s">
        <v>1498</v>
      </c>
      <c r="B8" s="8" t="s">
        <v>1499</v>
      </c>
      <c r="C8" s="8" t="s">
        <v>486</v>
      </c>
      <c r="D8" s="8" t="s">
        <v>162</v>
      </c>
      <c r="E8" s="12">
        <f>일위대가!F32</f>
        <v>7</v>
      </c>
      <c r="F8" s="12">
        <f>일위대가!H32</f>
        <v>0</v>
      </c>
      <c r="G8" s="12">
        <f>일위대가!J32</f>
        <v>0</v>
      </c>
      <c r="H8" s="12">
        <f t="shared" si="0"/>
        <v>7</v>
      </c>
      <c r="I8" s="8" t="s">
        <v>1500</v>
      </c>
      <c r="J8" s="8" t="s">
        <v>52</v>
      </c>
      <c r="K8" s="5" t="s">
        <v>52</v>
      </c>
      <c r="L8" s="5" t="s">
        <v>52</v>
      </c>
      <c r="M8" s="5" t="s">
        <v>52</v>
      </c>
      <c r="N8" s="5" t="s">
        <v>52</v>
      </c>
    </row>
    <row r="9" spans="1:14" ht="30" customHeight="1">
      <c r="A9" s="8" t="s">
        <v>1511</v>
      </c>
      <c r="B9" s="8" t="s">
        <v>1499</v>
      </c>
      <c r="C9" s="8" t="s">
        <v>439</v>
      </c>
      <c r="D9" s="8" t="s">
        <v>162</v>
      </c>
      <c r="E9" s="12">
        <f>일위대가!F37</f>
        <v>9</v>
      </c>
      <c r="F9" s="12">
        <f>일위대가!H37</f>
        <v>0</v>
      </c>
      <c r="G9" s="12">
        <f>일위대가!J37</f>
        <v>0</v>
      </c>
      <c r="H9" s="12">
        <f t="shared" si="0"/>
        <v>9</v>
      </c>
      <c r="I9" s="8" t="s">
        <v>1512</v>
      </c>
      <c r="J9" s="8" t="s">
        <v>52</v>
      </c>
      <c r="K9" s="5" t="s">
        <v>52</v>
      </c>
      <c r="L9" s="5" t="s">
        <v>52</v>
      </c>
      <c r="M9" s="5" t="s">
        <v>52</v>
      </c>
      <c r="N9" s="5" t="s">
        <v>52</v>
      </c>
    </row>
    <row r="10" spans="1:14" ht="30" customHeight="1">
      <c r="A10" s="8" t="s">
        <v>1516</v>
      </c>
      <c r="B10" s="8" t="s">
        <v>1499</v>
      </c>
      <c r="C10" s="8" t="s">
        <v>1517</v>
      </c>
      <c r="D10" s="8" t="s">
        <v>162</v>
      </c>
      <c r="E10" s="12">
        <f>일위대가!F42</f>
        <v>10</v>
      </c>
      <c r="F10" s="12">
        <f>일위대가!H42</f>
        <v>0</v>
      </c>
      <c r="G10" s="12">
        <f>일위대가!J42</f>
        <v>0</v>
      </c>
      <c r="H10" s="12">
        <f t="shared" si="0"/>
        <v>10</v>
      </c>
      <c r="I10" s="8" t="s">
        <v>1518</v>
      </c>
      <c r="J10" s="8" t="s">
        <v>52</v>
      </c>
      <c r="K10" s="5" t="s">
        <v>52</v>
      </c>
      <c r="L10" s="5" t="s">
        <v>52</v>
      </c>
      <c r="M10" s="5" t="s">
        <v>52</v>
      </c>
      <c r="N10" s="5" t="s">
        <v>52</v>
      </c>
    </row>
    <row r="11" spans="1:14" ht="30" customHeight="1">
      <c r="A11" s="8" t="s">
        <v>1522</v>
      </c>
      <c r="B11" s="8" t="s">
        <v>1499</v>
      </c>
      <c r="C11" s="8" t="s">
        <v>830</v>
      </c>
      <c r="D11" s="8" t="s">
        <v>162</v>
      </c>
      <c r="E11" s="12">
        <f>일위대가!F47</f>
        <v>12</v>
      </c>
      <c r="F11" s="12">
        <f>일위대가!H47</f>
        <v>0</v>
      </c>
      <c r="G11" s="12">
        <f>일위대가!J47</f>
        <v>0</v>
      </c>
      <c r="H11" s="12">
        <f t="shared" si="0"/>
        <v>12</v>
      </c>
      <c r="I11" s="8" t="s">
        <v>1523</v>
      </c>
      <c r="J11" s="8" t="s">
        <v>52</v>
      </c>
      <c r="K11" s="5" t="s">
        <v>52</v>
      </c>
      <c r="L11" s="5" t="s">
        <v>52</v>
      </c>
      <c r="M11" s="5" t="s">
        <v>52</v>
      </c>
      <c r="N11" s="5" t="s">
        <v>52</v>
      </c>
    </row>
    <row r="12" spans="1:14" ht="30" customHeight="1">
      <c r="A12" s="8" t="s">
        <v>813</v>
      </c>
      <c r="B12" s="8" t="s">
        <v>808</v>
      </c>
      <c r="C12" s="8" t="s">
        <v>562</v>
      </c>
      <c r="D12" s="8" t="s">
        <v>162</v>
      </c>
      <c r="E12" s="12">
        <f>일위대가!F54</f>
        <v>1604</v>
      </c>
      <c r="F12" s="12">
        <f>일위대가!H54</f>
        <v>31827</v>
      </c>
      <c r="G12" s="12">
        <f>일위대가!J54</f>
        <v>37</v>
      </c>
      <c r="H12" s="12">
        <f t="shared" si="0"/>
        <v>33468</v>
      </c>
      <c r="I12" s="8" t="s">
        <v>812</v>
      </c>
      <c r="J12" s="8" t="s">
        <v>52</v>
      </c>
      <c r="K12" s="5" t="s">
        <v>52</v>
      </c>
      <c r="L12" s="5" t="s">
        <v>52</v>
      </c>
      <c r="M12" s="5" t="s">
        <v>52</v>
      </c>
      <c r="N12" s="5" t="s">
        <v>52</v>
      </c>
    </row>
    <row r="13" spans="1:14" ht="30" customHeight="1">
      <c r="A13" s="8" t="s">
        <v>1532</v>
      </c>
      <c r="B13" s="8" t="s">
        <v>1499</v>
      </c>
      <c r="C13" s="8" t="s">
        <v>562</v>
      </c>
      <c r="D13" s="8" t="s">
        <v>162</v>
      </c>
      <c r="E13" s="12">
        <f>일위대가!F59</f>
        <v>38</v>
      </c>
      <c r="F13" s="12">
        <f>일위대가!H59</f>
        <v>0</v>
      </c>
      <c r="G13" s="12">
        <f>일위대가!J59</f>
        <v>0</v>
      </c>
      <c r="H13" s="12">
        <f t="shared" si="0"/>
        <v>38</v>
      </c>
      <c r="I13" s="8" t="s">
        <v>1533</v>
      </c>
      <c r="J13" s="8" t="s">
        <v>52</v>
      </c>
      <c r="K13" s="5" t="s">
        <v>52</v>
      </c>
      <c r="L13" s="5" t="s">
        <v>52</v>
      </c>
      <c r="M13" s="5" t="s">
        <v>52</v>
      </c>
      <c r="N13" s="5" t="s">
        <v>52</v>
      </c>
    </row>
    <row r="14" spans="1:14" ht="30" customHeight="1">
      <c r="A14" s="8" t="s">
        <v>1537</v>
      </c>
      <c r="B14" s="8" t="s">
        <v>1499</v>
      </c>
      <c r="C14" s="8" t="s">
        <v>850</v>
      </c>
      <c r="D14" s="8" t="s">
        <v>162</v>
      </c>
      <c r="E14" s="12">
        <f>일위대가!F64</f>
        <v>70</v>
      </c>
      <c r="F14" s="12">
        <f>일위대가!H64</f>
        <v>0</v>
      </c>
      <c r="G14" s="12">
        <f>일위대가!J64</f>
        <v>0</v>
      </c>
      <c r="H14" s="12">
        <f t="shared" si="0"/>
        <v>70</v>
      </c>
      <c r="I14" s="8" t="s">
        <v>1538</v>
      </c>
      <c r="J14" s="8" t="s">
        <v>52</v>
      </c>
      <c r="K14" s="5" t="s">
        <v>52</v>
      </c>
      <c r="L14" s="5" t="s">
        <v>52</v>
      </c>
      <c r="M14" s="5" t="s">
        <v>52</v>
      </c>
      <c r="N14" s="5" t="s">
        <v>52</v>
      </c>
    </row>
    <row r="15" spans="1:14" ht="30" customHeight="1">
      <c r="A15" s="8" t="s">
        <v>1542</v>
      </c>
      <c r="B15" s="8" t="s">
        <v>1499</v>
      </c>
      <c r="C15" s="8" t="s">
        <v>873</v>
      </c>
      <c r="D15" s="8" t="s">
        <v>162</v>
      </c>
      <c r="E15" s="12">
        <f>일위대가!F69</f>
        <v>108</v>
      </c>
      <c r="F15" s="12">
        <f>일위대가!H69</f>
        <v>0</v>
      </c>
      <c r="G15" s="12">
        <f>일위대가!J69</f>
        <v>0</v>
      </c>
      <c r="H15" s="12">
        <f t="shared" si="0"/>
        <v>108</v>
      </c>
      <c r="I15" s="8" t="s">
        <v>1543</v>
      </c>
      <c r="J15" s="8" t="s">
        <v>52</v>
      </c>
      <c r="K15" s="5" t="s">
        <v>52</v>
      </c>
      <c r="L15" s="5" t="s">
        <v>52</v>
      </c>
      <c r="M15" s="5" t="s">
        <v>52</v>
      </c>
      <c r="N15" s="5" t="s">
        <v>52</v>
      </c>
    </row>
    <row r="16" spans="1:14" ht="30" customHeight="1">
      <c r="A16" s="8" t="s">
        <v>1547</v>
      </c>
      <c r="B16" s="8" t="s">
        <v>1499</v>
      </c>
      <c r="C16" s="8" t="s">
        <v>947</v>
      </c>
      <c r="D16" s="8" t="s">
        <v>162</v>
      </c>
      <c r="E16" s="12">
        <f>일위대가!F74</f>
        <v>180</v>
      </c>
      <c r="F16" s="12">
        <f>일위대가!H74</f>
        <v>0</v>
      </c>
      <c r="G16" s="12">
        <f>일위대가!J74</f>
        <v>0</v>
      </c>
      <c r="H16" s="12">
        <f t="shared" si="0"/>
        <v>180</v>
      </c>
      <c r="I16" s="8" t="s">
        <v>1548</v>
      </c>
      <c r="J16" s="8" t="s">
        <v>52</v>
      </c>
      <c r="K16" s="5" t="s">
        <v>52</v>
      </c>
      <c r="L16" s="5" t="s">
        <v>52</v>
      </c>
      <c r="M16" s="5" t="s">
        <v>52</v>
      </c>
      <c r="N16" s="5" t="s">
        <v>52</v>
      </c>
    </row>
    <row r="17" spans="1:14" ht="30" customHeight="1">
      <c r="A17" s="8" t="s">
        <v>1552</v>
      </c>
      <c r="B17" s="8" t="s">
        <v>1499</v>
      </c>
      <c r="C17" s="8" t="s">
        <v>969</v>
      </c>
      <c r="D17" s="8" t="s">
        <v>162</v>
      </c>
      <c r="E17" s="12">
        <f>일위대가!F79</f>
        <v>318</v>
      </c>
      <c r="F17" s="12">
        <f>일위대가!H79</f>
        <v>0</v>
      </c>
      <c r="G17" s="12">
        <f>일위대가!J79</f>
        <v>0</v>
      </c>
      <c r="H17" s="12">
        <f t="shared" si="0"/>
        <v>318</v>
      </c>
      <c r="I17" s="8" t="s">
        <v>1553</v>
      </c>
      <c r="J17" s="8" t="s">
        <v>52</v>
      </c>
      <c r="K17" s="5" t="s">
        <v>52</v>
      </c>
      <c r="L17" s="5" t="s">
        <v>52</v>
      </c>
      <c r="M17" s="5" t="s">
        <v>52</v>
      </c>
      <c r="N17" s="5" t="s">
        <v>52</v>
      </c>
    </row>
    <row r="18" spans="1:14" ht="30" customHeight="1">
      <c r="A18" s="8" t="s">
        <v>1557</v>
      </c>
      <c r="B18" s="8" t="s">
        <v>1499</v>
      </c>
      <c r="C18" s="8" t="s">
        <v>980</v>
      </c>
      <c r="D18" s="8" t="s">
        <v>162</v>
      </c>
      <c r="E18" s="12">
        <f>일위대가!F84</f>
        <v>414</v>
      </c>
      <c r="F18" s="12">
        <f>일위대가!H84</f>
        <v>0</v>
      </c>
      <c r="G18" s="12">
        <f>일위대가!J84</f>
        <v>0</v>
      </c>
      <c r="H18" s="12">
        <f t="shared" si="0"/>
        <v>414</v>
      </c>
      <c r="I18" s="8" t="s">
        <v>1558</v>
      </c>
      <c r="J18" s="8" t="s">
        <v>52</v>
      </c>
      <c r="K18" s="5" t="s">
        <v>52</v>
      </c>
      <c r="L18" s="5" t="s">
        <v>52</v>
      </c>
      <c r="M18" s="5" t="s">
        <v>52</v>
      </c>
      <c r="N18" s="5" t="s">
        <v>52</v>
      </c>
    </row>
    <row r="19" spans="1:14" ht="30" customHeight="1">
      <c r="A19" s="8" t="s">
        <v>164</v>
      </c>
      <c r="B19" s="8" t="s">
        <v>160</v>
      </c>
      <c r="C19" s="8" t="s">
        <v>161</v>
      </c>
      <c r="D19" s="8" t="s">
        <v>162</v>
      </c>
      <c r="E19" s="12">
        <f>일위대가!F91</f>
        <v>995</v>
      </c>
      <c r="F19" s="12">
        <f>일위대가!H91</f>
        <v>11935</v>
      </c>
      <c r="G19" s="12">
        <f>일위대가!J91</f>
        <v>0</v>
      </c>
      <c r="H19" s="12">
        <f t="shared" si="0"/>
        <v>12930</v>
      </c>
      <c r="I19" s="8" t="s">
        <v>163</v>
      </c>
      <c r="J19" s="8" t="s">
        <v>52</v>
      </c>
      <c r="K19" s="5" t="s">
        <v>52</v>
      </c>
      <c r="L19" s="5" t="s">
        <v>52</v>
      </c>
      <c r="M19" s="5" t="s">
        <v>52</v>
      </c>
      <c r="N19" s="5" t="s">
        <v>52</v>
      </c>
    </row>
    <row r="20" spans="1:14" ht="30" customHeight="1">
      <c r="A20" s="8" t="s">
        <v>1574</v>
      </c>
      <c r="B20" s="8" t="s">
        <v>160</v>
      </c>
      <c r="C20" s="8" t="s">
        <v>439</v>
      </c>
      <c r="D20" s="8" t="s">
        <v>162</v>
      </c>
      <c r="E20" s="12">
        <f>일위대가!F98</f>
        <v>1522</v>
      </c>
      <c r="F20" s="12">
        <f>일위대가!H98</f>
        <v>16123</v>
      </c>
      <c r="G20" s="12">
        <f>일위대가!J98</f>
        <v>0</v>
      </c>
      <c r="H20" s="12">
        <f t="shared" si="0"/>
        <v>17645</v>
      </c>
      <c r="I20" s="8" t="s">
        <v>1575</v>
      </c>
      <c r="J20" s="8" t="s">
        <v>52</v>
      </c>
      <c r="K20" s="5" t="s">
        <v>52</v>
      </c>
      <c r="L20" s="5" t="s">
        <v>52</v>
      </c>
      <c r="M20" s="5" t="s">
        <v>52</v>
      </c>
      <c r="N20" s="5" t="s">
        <v>52</v>
      </c>
    </row>
    <row r="21" spans="1:14" ht="30" customHeight="1">
      <c r="A21" s="8" t="s">
        <v>168</v>
      </c>
      <c r="B21" s="8" t="s">
        <v>160</v>
      </c>
      <c r="C21" s="8" t="s">
        <v>166</v>
      </c>
      <c r="D21" s="8" t="s">
        <v>162</v>
      </c>
      <c r="E21" s="12">
        <f>일위대가!F105</f>
        <v>4887</v>
      </c>
      <c r="F21" s="12">
        <f>일위대가!H105</f>
        <v>28268</v>
      </c>
      <c r="G21" s="12">
        <f>일위대가!J105</f>
        <v>0</v>
      </c>
      <c r="H21" s="12">
        <f t="shared" si="0"/>
        <v>33155</v>
      </c>
      <c r="I21" s="8" t="s">
        <v>167</v>
      </c>
      <c r="J21" s="8" t="s">
        <v>52</v>
      </c>
      <c r="K21" s="5" t="s">
        <v>52</v>
      </c>
      <c r="L21" s="5" t="s">
        <v>52</v>
      </c>
      <c r="M21" s="5" t="s">
        <v>52</v>
      </c>
      <c r="N21" s="5" t="s">
        <v>52</v>
      </c>
    </row>
    <row r="22" spans="1:14" ht="30" customHeight="1">
      <c r="A22" s="8" t="s">
        <v>1062</v>
      </c>
      <c r="B22" s="8" t="s">
        <v>815</v>
      </c>
      <c r="C22" s="8" t="s">
        <v>439</v>
      </c>
      <c r="D22" s="8" t="s">
        <v>162</v>
      </c>
      <c r="E22" s="12">
        <f>일위대가!F113</f>
        <v>5863</v>
      </c>
      <c r="F22" s="12">
        <f>일위대가!H113</f>
        <v>12982</v>
      </c>
      <c r="G22" s="12">
        <f>일위대가!J113</f>
        <v>8</v>
      </c>
      <c r="H22" s="12">
        <f t="shared" si="0"/>
        <v>18853</v>
      </c>
      <c r="I22" s="8" t="s">
        <v>1061</v>
      </c>
      <c r="J22" s="8" t="s">
        <v>52</v>
      </c>
      <c r="K22" s="5" t="s">
        <v>52</v>
      </c>
      <c r="L22" s="5" t="s">
        <v>52</v>
      </c>
      <c r="M22" s="5" t="s">
        <v>52</v>
      </c>
      <c r="N22" s="5" t="s">
        <v>52</v>
      </c>
    </row>
    <row r="23" spans="1:14" ht="30" customHeight="1">
      <c r="A23" s="8" t="s">
        <v>1065</v>
      </c>
      <c r="B23" s="8" t="s">
        <v>815</v>
      </c>
      <c r="C23" s="8" t="s">
        <v>534</v>
      </c>
      <c r="D23" s="8" t="s">
        <v>162</v>
      </c>
      <c r="E23" s="12">
        <f>일위대가!F121</f>
        <v>9004</v>
      </c>
      <c r="F23" s="12">
        <f>일위대가!H121</f>
        <v>21986</v>
      </c>
      <c r="G23" s="12">
        <f>일위대가!J121</f>
        <v>14</v>
      </c>
      <c r="H23" s="12">
        <f t="shared" si="0"/>
        <v>31004</v>
      </c>
      <c r="I23" s="8" t="s">
        <v>1064</v>
      </c>
      <c r="J23" s="8" t="s">
        <v>52</v>
      </c>
      <c r="K23" s="5" t="s">
        <v>52</v>
      </c>
      <c r="L23" s="5" t="s">
        <v>52</v>
      </c>
      <c r="M23" s="5" t="s">
        <v>52</v>
      </c>
      <c r="N23" s="5" t="s">
        <v>52</v>
      </c>
    </row>
    <row r="24" spans="1:14" ht="30" customHeight="1">
      <c r="A24" s="8" t="s">
        <v>441</v>
      </c>
      <c r="B24" s="8" t="s">
        <v>170</v>
      </c>
      <c r="C24" s="8" t="s">
        <v>439</v>
      </c>
      <c r="D24" s="8" t="s">
        <v>162</v>
      </c>
      <c r="E24" s="12">
        <f>일위대가!F129</f>
        <v>16011</v>
      </c>
      <c r="F24" s="12">
        <f>일위대가!H129</f>
        <v>16123</v>
      </c>
      <c r="G24" s="12">
        <f>일위대가!J129</f>
        <v>0</v>
      </c>
      <c r="H24" s="12">
        <f t="shared" si="0"/>
        <v>32134</v>
      </c>
      <c r="I24" s="8" t="s">
        <v>440</v>
      </c>
      <c r="J24" s="8" t="s">
        <v>52</v>
      </c>
      <c r="K24" s="5" t="s">
        <v>52</v>
      </c>
      <c r="L24" s="5" t="s">
        <v>52</v>
      </c>
      <c r="M24" s="5" t="s">
        <v>52</v>
      </c>
      <c r="N24" s="5" t="s">
        <v>52</v>
      </c>
    </row>
    <row r="25" spans="1:14" ht="30" customHeight="1">
      <c r="A25" s="8" t="s">
        <v>172</v>
      </c>
      <c r="B25" s="8" t="s">
        <v>170</v>
      </c>
      <c r="C25" s="8" t="s">
        <v>166</v>
      </c>
      <c r="D25" s="8" t="s">
        <v>162</v>
      </c>
      <c r="E25" s="12">
        <f>일위대가!F137</f>
        <v>32455</v>
      </c>
      <c r="F25" s="12">
        <f>일위대가!H137</f>
        <v>28268</v>
      </c>
      <c r="G25" s="12">
        <f>일위대가!J137</f>
        <v>0</v>
      </c>
      <c r="H25" s="12">
        <f t="shared" si="0"/>
        <v>60723</v>
      </c>
      <c r="I25" s="8" t="s">
        <v>171</v>
      </c>
      <c r="J25" s="8" t="s">
        <v>52</v>
      </c>
      <c r="K25" s="5" t="s">
        <v>52</v>
      </c>
      <c r="L25" s="5" t="s">
        <v>52</v>
      </c>
      <c r="M25" s="5" t="s">
        <v>52</v>
      </c>
      <c r="N25" s="5" t="s">
        <v>52</v>
      </c>
    </row>
    <row r="26" spans="1:14" ht="30" customHeight="1">
      <c r="A26" s="8" t="s">
        <v>817</v>
      </c>
      <c r="B26" s="8" t="s">
        <v>815</v>
      </c>
      <c r="C26" s="8" t="s">
        <v>562</v>
      </c>
      <c r="D26" s="8" t="s">
        <v>162</v>
      </c>
      <c r="E26" s="12">
        <f>일위대가!F145</f>
        <v>12178</v>
      </c>
      <c r="F26" s="12">
        <f>일위대가!H145</f>
        <v>31827</v>
      </c>
      <c r="G26" s="12">
        <f>일위대가!J145</f>
        <v>37</v>
      </c>
      <c r="H26" s="12">
        <f t="shared" si="0"/>
        <v>44042</v>
      </c>
      <c r="I26" s="8" t="s">
        <v>816</v>
      </c>
      <c r="J26" s="8" t="s">
        <v>52</v>
      </c>
      <c r="K26" s="5" t="s">
        <v>52</v>
      </c>
      <c r="L26" s="5" t="s">
        <v>52</v>
      </c>
      <c r="M26" s="5" t="s">
        <v>52</v>
      </c>
      <c r="N26" s="5" t="s">
        <v>52</v>
      </c>
    </row>
    <row r="27" spans="1:14" ht="30" customHeight="1">
      <c r="A27" s="8" t="s">
        <v>909</v>
      </c>
      <c r="B27" s="8" t="s">
        <v>906</v>
      </c>
      <c r="C27" s="8" t="s">
        <v>907</v>
      </c>
      <c r="D27" s="8" t="s">
        <v>603</v>
      </c>
      <c r="E27" s="12">
        <f>일위대가!F163</f>
        <v>11080</v>
      </c>
      <c r="F27" s="12">
        <f>일위대가!H163</f>
        <v>36653</v>
      </c>
      <c r="G27" s="12">
        <f>일위대가!J163</f>
        <v>0</v>
      </c>
      <c r="H27" s="12">
        <f t="shared" si="0"/>
        <v>47733</v>
      </c>
      <c r="I27" s="8" t="s">
        <v>908</v>
      </c>
      <c r="J27" s="8" t="s">
        <v>52</v>
      </c>
      <c r="K27" s="5" t="s">
        <v>52</v>
      </c>
      <c r="L27" s="5" t="s">
        <v>52</v>
      </c>
      <c r="M27" s="5" t="s">
        <v>52</v>
      </c>
      <c r="N27" s="5" t="s">
        <v>52</v>
      </c>
    </row>
    <row r="28" spans="1:14" ht="30" customHeight="1">
      <c r="A28" s="8" t="s">
        <v>913</v>
      </c>
      <c r="B28" s="8" t="s">
        <v>906</v>
      </c>
      <c r="C28" s="8" t="s">
        <v>911</v>
      </c>
      <c r="D28" s="8" t="s">
        <v>603</v>
      </c>
      <c r="E28" s="12">
        <f>일위대가!F181</f>
        <v>12008</v>
      </c>
      <c r="F28" s="12">
        <f>일위대가!H181</f>
        <v>40592</v>
      </c>
      <c r="G28" s="12">
        <f>일위대가!J181</f>
        <v>0</v>
      </c>
      <c r="H28" s="12">
        <f t="shared" si="0"/>
        <v>52600</v>
      </c>
      <c r="I28" s="8" t="s">
        <v>912</v>
      </c>
      <c r="J28" s="8" t="s">
        <v>52</v>
      </c>
      <c r="K28" s="5" t="s">
        <v>52</v>
      </c>
      <c r="L28" s="5" t="s">
        <v>52</v>
      </c>
      <c r="M28" s="5" t="s">
        <v>52</v>
      </c>
      <c r="N28" s="5" t="s">
        <v>52</v>
      </c>
    </row>
    <row r="29" spans="1:14" ht="30" customHeight="1">
      <c r="A29" s="8" t="s">
        <v>918</v>
      </c>
      <c r="B29" s="8" t="s">
        <v>915</v>
      </c>
      <c r="C29" s="8" t="s">
        <v>916</v>
      </c>
      <c r="D29" s="8" t="s">
        <v>603</v>
      </c>
      <c r="E29" s="12">
        <f>일위대가!F190</f>
        <v>17696</v>
      </c>
      <c r="F29" s="12">
        <f>일위대가!H190</f>
        <v>47823</v>
      </c>
      <c r="G29" s="12">
        <f>일위대가!J190</f>
        <v>0</v>
      </c>
      <c r="H29" s="12">
        <f t="shared" si="0"/>
        <v>65519</v>
      </c>
      <c r="I29" s="8" t="s">
        <v>917</v>
      </c>
      <c r="J29" s="8" t="s">
        <v>52</v>
      </c>
      <c r="K29" s="5" t="s">
        <v>52</v>
      </c>
      <c r="L29" s="5" t="s">
        <v>52</v>
      </c>
      <c r="M29" s="5" t="s">
        <v>52</v>
      </c>
      <c r="N29" s="5" t="s">
        <v>52</v>
      </c>
    </row>
    <row r="30" spans="1:14" ht="30" customHeight="1">
      <c r="A30" s="8" t="s">
        <v>945</v>
      </c>
      <c r="B30" s="8" t="s">
        <v>943</v>
      </c>
      <c r="C30" s="8" t="s">
        <v>562</v>
      </c>
      <c r="D30" s="8" t="s">
        <v>162</v>
      </c>
      <c r="E30" s="12">
        <f>일위대가!F194</f>
        <v>0</v>
      </c>
      <c r="F30" s="12">
        <f>일위대가!H194</f>
        <v>8245</v>
      </c>
      <c r="G30" s="12">
        <f>일위대가!J194</f>
        <v>0</v>
      </c>
      <c r="H30" s="12">
        <f t="shared" si="0"/>
        <v>8245</v>
      </c>
      <c r="I30" s="8" t="s">
        <v>944</v>
      </c>
      <c r="J30" s="8" t="s">
        <v>52</v>
      </c>
      <c r="K30" s="5" t="s">
        <v>52</v>
      </c>
      <c r="L30" s="5" t="s">
        <v>52</v>
      </c>
      <c r="M30" s="5" t="s">
        <v>52</v>
      </c>
      <c r="N30" s="5" t="s">
        <v>52</v>
      </c>
    </row>
    <row r="31" spans="1:14" ht="30" customHeight="1">
      <c r="A31" s="8" t="s">
        <v>949</v>
      </c>
      <c r="B31" s="8" t="s">
        <v>943</v>
      </c>
      <c r="C31" s="8" t="s">
        <v>947</v>
      </c>
      <c r="D31" s="8" t="s">
        <v>162</v>
      </c>
      <c r="E31" s="12">
        <f>일위대가!F198</f>
        <v>0</v>
      </c>
      <c r="F31" s="12">
        <f>일위대가!H198</f>
        <v>16490</v>
      </c>
      <c r="G31" s="12">
        <f>일위대가!J198</f>
        <v>0</v>
      </c>
      <c r="H31" s="12">
        <f t="shared" si="0"/>
        <v>16490</v>
      </c>
      <c r="I31" s="8" t="s">
        <v>948</v>
      </c>
      <c r="J31" s="8" t="s">
        <v>52</v>
      </c>
      <c r="K31" s="5" t="s">
        <v>52</v>
      </c>
      <c r="L31" s="5" t="s">
        <v>52</v>
      </c>
      <c r="M31" s="5" t="s">
        <v>52</v>
      </c>
      <c r="N31" s="5" t="s">
        <v>52</v>
      </c>
    </row>
    <row r="32" spans="1:14" ht="30" customHeight="1">
      <c r="A32" s="8" t="s">
        <v>286</v>
      </c>
      <c r="B32" s="8" t="s">
        <v>283</v>
      </c>
      <c r="C32" s="8" t="s">
        <v>284</v>
      </c>
      <c r="D32" s="8" t="s">
        <v>99</v>
      </c>
      <c r="E32" s="12">
        <f>일위대가!F207</f>
        <v>555</v>
      </c>
      <c r="F32" s="12">
        <f>일위대가!H207</f>
        <v>4222</v>
      </c>
      <c r="G32" s="12">
        <f>일위대가!J207</f>
        <v>0</v>
      </c>
      <c r="H32" s="12">
        <f t="shared" si="0"/>
        <v>4777</v>
      </c>
      <c r="I32" s="8" t="s">
        <v>285</v>
      </c>
      <c r="J32" s="8" t="s">
        <v>52</v>
      </c>
      <c r="K32" s="5" t="s">
        <v>52</v>
      </c>
      <c r="L32" s="5" t="s">
        <v>52</v>
      </c>
      <c r="M32" s="5" t="s">
        <v>52</v>
      </c>
      <c r="N32" s="5" t="s">
        <v>52</v>
      </c>
    </row>
    <row r="33" spans="1:14" ht="30" customHeight="1">
      <c r="A33" s="8" t="s">
        <v>290</v>
      </c>
      <c r="B33" s="8" t="s">
        <v>283</v>
      </c>
      <c r="C33" s="8" t="s">
        <v>288</v>
      </c>
      <c r="D33" s="8" t="s">
        <v>99</v>
      </c>
      <c r="E33" s="12">
        <f>일위대가!F216</f>
        <v>622</v>
      </c>
      <c r="F33" s="12">
        <f>일위대가!H216</f>
        <v>4885</v>
      </c>
      <c r="G33" s="12">
        <f>일위대가!J216</f>
        <v>0</v>
      </c>
      <c r="H33" s="12">
        <f t="shared" si="0"/>
        <v>5507</v>
      </c>
      <c r="I33" s="8" t="s">
        <v>289</v>
      </c>
      <c r="J33" s="8" t="s">
        <v>52</v>
      </c>
      <c r="K33" s="5" t="s">
        <v>52</v>
      </c>
      <c r="L33" s="5" t="s">
        <v>52</v>
      </c>
      <c r="M33" s="5" t="s">
        <v>52</v>
      </c>
      <c r="N33" s="5" t="s">
        <v>52</v>
      </c>
    </row>
    <row r="34" spans="1:14" ht="30" customHeight="1">
      <c r="A34" s="8" t="s">
        <v>295</v>
      </c>
      <c r="B34" s="8" t="s">
        <v>292</v>
      </c>
      <c r="C34" s="8" t="s">
        <v>293</v>
      </c>
      <c r="D34" s="8" t="s">
        <v>99</v>
      </c>
      <c r="E34" s="12">
        <f>일위대가!F226</f>
        <v>1971</v>
      </c>
      <c r="F34" s="12">
        <f>일위대가!H226</f>
        <v>5921</v>
      </c>
      <c r="G34" s="12">
        <f>일위대가!J226</f>
        <v>0</v>
      </c>
      <c r="H34" s="12">
        <f t="shared" si="0"/>
        <v>7892</v>
      </c>
      <c r="I34" s="8" t="s">
        <v>294</v>
      </c>
      <c r="J34" s="8" t="s">
        <v>52</v>
      </c>
      <c r="K34" s="5" t="s">
        <v>52</v>
      </c>
      <c r="L34" s="5" t="s">
        <v>52</v>
      </c>
      <c r="M34" s="5" t="s">
        <v>52</v>
      </c>
      <c r="N34" s="5" t="s">
        <v>52</v>
      </c>
    </row>
    <row r="35" spans="1:14" ht="30" customHeight="1">
      <c r="A35" s="8" t="s">
        <v>299</v>
      </c>
      <c r="B35" s="8" t="s">
        <v>292</v>
      </c>
      <c r="C35" s="8" t="s">
        <v>297</v>
      </c>
      <c r="D35" s="8" t="s">
        <v>99</v>
      </c>
      <c r="E35" s="12">
        <f>일위대가!F236</f>
        <v>2313</v>
      </c>
      <c r="F35" s="12">
        <f>일위대가!H236</f>
        <v>6862</v>
      </c>
      <c r="G35" s="12">
        <f>일위대가!J236</f>
        <v>0</v>
      </c>
      <c r="H35" s="12">
        <f t="shared" si="0"/>
        <v>9175</v>
      </c>
      <c r="I35" s="8" t="s">
        <v>298</v>
      </c>
      <c r="J35" s="8" t="s">
        <v>52</v>
      </c>
      <c r="K35" s="5" t="s">
        <v>52</v>
      </c>
      <c r="L35" s="5" t="s">
        <v>52</v>
      </c>
      <c r="M35" s="5" t="s">
        <v>52</v>
      </c>
      <c r="N35" s="5" t="s">
        <v>52</v>
      </c>
    </row>
    <row r="36" spans="1:14" ht="30" customHeight="1">
      <c r="A36" s="8" t="s">
        <v>303</v>
      </c>
      <c r="B36" s="8" t="s">
        <v>292</v>
      </c>
      <c r="C36" s="8" t="s">
        <v>301</v>
      </c>
      <c r="D36" s="8" t="s">
        <v>99</v>
      </c>
      <c r="E36" s="12">
        <f>일위대가!F246</f>
        <v>2702</v>
      </c>
      <c r="F36" s="12">
        <f>일위대가!H246</f>
        <v>7764</v>
      </c>
      <c r="G36" s="12">
        <f>일위대가!J246</f>
        <v>0</v>
      </c>
      <c r="H36" s="12">
        <f t="shared" ref="H36:H67" si="1">E36+F36+G36</f>
        <v>10466</v>
      </c>
      <c r="I36" s="8" t="s">
        <v>302</v>
      </c>
      <c r="J36" s="8" t="s">
        <v>52</v>
      </c>
      <c r="K36" s="5" t="s">
        <v>52</v>
      </c>
      <c r="L36" s="5" t="s">
        <v>52</v>
      </c>
      <c r="M36" s="5" t="s">
        <v>52</v>
      </c>
      <c r="N36" s="5" t="s">
        <v>52</v>
      </c>
    </row>
    <row r="37" spans="1:14" ht="30" customHeight="1">
      <c r="A37" s="8" t="s">
        <v>307</v>
      </c>
      <c r="B37" s="8" t="s">
        <v>292</v>
      </c>
      <c r="C37" s="8" t="s">
        <v>305</v>
      </c>
      <c r="D37" s="8" t="s">
        <v>99</v>
      </c>
      <c r="E37" s="12">
        <f>일위대가!F256</f>
        <v>3323</v>
      </c>
      <c r="F37" s="12">
        <f>일위대가!H256</f>
        <v>9137</v>
      </c>
      <c r="G37" s="12">
        <f>일위대가!J256</f>
        <v>0</v>
      </c>
      <c r="H37" s="12">
        <f t="shared" si="1"/>
        <v>12460</v>
      </c>
      <c r="I37" s="8" t="s">
        <v>306</v>
      </c>
      <c r="J37" s="8" t="s">
        <v>52</v>
      </c>
      <c r="K37" s="5" t="s">
        <v>52</v>
      </c>
      <c r="L37" s="5" t="s">
        <v>52</v>
      </c>
      <c r="M37" s="5" t="s">
        <v>52</v>
      </c>
      <c r="N37" s="5" t="s">
        <v>52</v>
      </c>
    </row>
    <row r="38" spans="1:14" ht="30" customHeight="1">
      <c r="A38" s="8" t="s">
        <v>311</v>
      </c>
      <c r="B38" s="8" t="s">
        <v>292</v>
      </c>
      <c r="C38" s="8" t="s">
        <v>309</v>
      </c>
      <c r="D38" s="8" t="s">
        <v>99</v>
      </c>
      <c r="E38" s="12">
        <f>일위대가!F266</f>
        <v>5126</v>
      </c>
      <c r="F38" s="12">
        <f>일위대가!H266</f>
        <v>15372</v>
      </c>
      <c r="G38" s="12">
        <f>일위대가!J266</f>
        <v>0</v>
      </c>
      <c r="H38" s="12">
        <f t="shared" si="1"/>
        <v>20498</v>
      </c>
      <c r="I38" s="8" t="s">
        <v>310</v>
      </c>
      <c r="J38" s="8" t="s">
        <v>52</v>
      </c>
      <c r="K38" s="5" t="s">
        <v>52</v>
      </c>
      <c r="L38" s="5" t="s">
        <v>52</v>
      </c>
      <c r="M38" s="5" t="s">
        <v>52</v>
      </c>
      <c r="N38" s="5" t="s">
        <v>52</v>
      </c>
    </row>
    <row r="39" spans="1:14" ht="30" customHeight="1">
      <c r="A39" s="8" t="s">
        <v>315</v>
      </c>
      <c r="B39" s="8" t="s">
        <v>292</v>
      </c>
      <c r="C39" s="8" t="s">
        <v>313</v>
      </c>
      <c r="D39" s="8" t="s">
        <v>99</v>
      </c>
      <c r="E39" s="12">
        <f>일위대가!F276</f>
        <v>10219</v>
      </c>
      <c r="F39" s="12">
        <f>일위대가!H276</f>
        <v>18274</v>
      </c>
      <c r="G39" s="12">
        <f>일위대가!J276</f>
        <v>0</v>
      </c>
      <c r="H39" s="12">
        <f t="shared" si="1"/>
        <v>28493</v>
      </c>
      <c r="I39" s="8" t="s">
        <v>314</v>
      </c>
      <c r="J39" s="8" t="s">
        <v>52</v>
      </c>
      <c r="K39" s="5" t="s">
        <v>52</v>
      </c>
      <c r="L39" s="5" t="s">
        <v>52</v>
      </c>
      <c r="M39" s="5" t="s">
        <v>52</v>
      </c>
      <c r="N39" s="5" t="s">
        <v>52</v>
      </c>
    </row>
    <row r="40" spans="1:14" ht="30" customHeight="1">
      <c r="A40" s="8" t="s">
        <v>319</v>
      </c>
      <c r="B40" s="8" t="s">
        <v>292</v>
      </c>
      <c r="C40" s="8" t="s">
        <v>317</v>
      </c>
      <c r="D40" s="8" t="s">
        <v>99</v>
      </c>
      <c r="E40" s="12">
        <f>일위대가!F286</f>
        <v>5419</v>
      </c>
      <c r="F40" s="12">
        <f>일위대가!H286</f>
        <v>5921</v>
      </c>
      <c r="G40" s="12">
        <f>일위대가!J286</f>
        <v>0</v>
      </c>
      <c r="H40" s="12">
        <f t="shared" si="1"/>
        <v>11340</v>
      </c>
      <c r="I40" s="8" t="s">
        <v>318</v>
      </c>
      <c r="J40" s="8" t="s">
        <v>52</v>
      </c>
      <c r="K40" s="5" t="s">
        <v>52</v>
      </c>
      <c r="L40" s="5" t="s">
        <v>52</v>
      </c>
      <c r="M40" s="5" t="s">
        <v>52</v>
      </c>
      <c r="N40" s="5" t="s">
        <v>52</v>
      </c>
    </row>
    <row r="41" spans="1:14" ht="30" customHeight="1">
      <c r="A41" s="8" t="s">
        <v>832</v>
      </c>
      <c r="B41" s="8" t="s">
        <v>829</v>
      </c>
      <c r="C41" s="8" t="s">
        <v>830</v>
      </c>
      <c r="D41" s="8" t="s">
        <v>162</v>
      </c>
      <c r="E41" s="12">
        <f>일위대가!F292</f>
        <v>1507</v>
      </c>
      <c r="F41" s="12">
        <f>일위대가!H292</f>
        <v>0</v>
      </c>
      <c r="G41" s="12">
        <f>일위대가!J292</f>
        <v>0</v>
      </c>
      <c r="H41" s="12">
        <f t="shared" si="1"/>
        <v>1507</v>
      </c>
      <c r="I41" s="8" t="s">
        <v>831</v>
      </c>
      <c r="J41" s="8" t="s">
        <v>52</v>
      </c>
      <c r="K41" s="5" t="s">
        <v>52</v>
      </c>
      <c r="L41" s="5" t="s">
        <v>52</v>
      </c>
      <c r="M41" s="5" t="s">
        <v>52</v>
      </c>
      <c r="N41" s="5" t="s">
        <v>52</v>
      </c>
    </row>
    <row r="42" spans="1:14" ht="30" customHeight="1">
      <c r="A42" s="8" t="s">
        <v>835</v>
      </c>
      <c r="B42" s="8" t="s">
        <v>829</v>
      </c>
      <c r="C42" s="8" t="s">
        <v>166</v>
      </c>
      <c r="D42" s="8" t="s">
        <v>162</v>
      </c>
      <c r="E42" s="12">
        <f>일위대가!F298</f>
        <v>1727</v>
      </c>
      <c r="F42" s="12">
        <f>일위대가!H298</f>
        <v>0</v>
      </c>
      <c r="G42" s="12">
        <f>일위대가!J298</f>
        <v>0</v>
      </c>
      <c r="H42" s="12">
        <f t="shared" si="1"/>
        <v>1727</v>
      </c>
      <c r="I42" s="8" t="s">
        <v>834</v>
      </c>
      <c r="J42" s="8" t="s">
        <v>52</v>
      </c>
      <c r="K42" s="5" t="s">
        <v>52</v>
      </c>
      <c r="L42" s="5" t="s">
        <v>52</v>
      </c>
      <c r="M42" s="5" t="s">
        <v>52</v>
      </c>
      <c r="N42" s="5" t="s">
        <v>52</v>
      </c>
    </row>
    <row r="43" spans="1:14" ht="30" customHeight="1">
      <c r="A43" s="8" t="s">
        <v>838</v>
      </c>
      <c r="B43" s="8" t="s">
        <v>829</v>
      </c>
      <c r="C43" s="8" t="s">
        <v>562</v>
      </c>
      <c r="D43" s="8" t="s">
        <v>162</v>
      </c>
      <c r="E43" s="12">
        <f>일위대가!F304</f>
        <v>2266</v>
      </c>
      <c r="F43" s="12">
        <f>일위대가!H304</f>
        <v>0</v>
      </c>
      <c r="G43" s="12">
        <f>일위대가!J304</f>
        <v>0</v>
      </c>
      <c r="H43" s="12">
        <f t="shared" si="1"/>
        <v>2266</v>
      </c>
      <c r="I43" s="8" t="s">
        <v>837</v>
      </c>
      <c r="J43" s="8" t="s">
        <v>52</v>
      </c>
      <c r="K43" s="5" t="s">
        <v>52</v>
      </c>
      <c r="L43" s="5" t="s">
        <v>52</v>
      </c>
      <c r="M43" s="5" t="s">
        <v>52</v>
      </c>
      <c r="N43" s="5" t="s">
        <v>52</v>
      </c>
    </row>
    <row r="44" spans="1:14" ht="30" customHeight="1">
      <c r="A44" s="8" t="s">
        <v>481</v>
      </c>
      <c r="B44" s="8" t="s">
        <v>478</v>
      </c>
      <c r="C44" s="8" t="s">
        <v>479</v>
      </c>
      <c r="D44" s="8" t="s">
        <v>162</v>
      </c>
      <c r="E44" s="12">
        <f>일위대가!F310</f>
        <v>1447</v>
      </c>
      <c r="F44" s="12">
        <f>일위대가!H310</f>
        <v>0</v>
      </c>
      <c r="G44" s="12">
        <f>일위대가!J310</f>
        <v>0</v>
      </c>
      <c r="H44" s="12">
        <f t="shared" si="1"/>
        <v>1447</v>
      </c>
      <c r="I44" s="8" t="s">
        <v>480</v>
      </c>
      <c r="J44" s="8" t="s">
        <v>52</v>
      </c>
      <c r="K44" s="5" t="s">
        <v>52</v>
      </c>
      <c r="L44" s="5" t="s">
        <v>52</v>
      </c>
      <c r="M44" s="5" t="s">
        <v>52</v>
      </c>
      <c r="N44" s="5" t="s">
        <v>52</v>
      </c>
    </row>
    <row r="45" spans="1:14" ht="30" customHeight="1">
      <c r="A45" s="8" t="s">
        <v>484</v>
      </c>
      <c r="B45" s="8" t="s">
        <v>478</v>
      </c>
      <c r="C45" s="8" t="s">
        <v>161</v>
      </c>
      <c r="D45" s="8" t="s">
        <v>162</v>
      </c>
      <c r="E45" s="12">
        <f>일위대가!F316</f>
        <v>1487</v>
      </c>
      <c r="F45" s="12">
        <f>일위대가!H316</f>
        <v>0</v>
      </c>
      <c r="G45" s="12">
        <f>일위대가!J316</f>
        <v>0</v>
      </c>
      <c r="H45" s="12">
        <f t="shared" si="1"/>
        <v>1487</v>
      </c>
      <c r="I45" s="8" t="s">
        <v>483</v>
      </c>
      <c r="J45" s="8" t="s">
        <v>52</v>
      </c>
      <c r="K45" s="5" t="s">
        <v>52</v>
      </c>
      <c r="L45" s="5" t="s">
        <v>52</v>
      </c>
      <c r="M45" s="5" t="s">
        <v>52</v>
      </c>
      <c r="N45" s="5" t="s">
        <v>52</v>
      </c>
    </row>
    <row r="46" spans="1:14" ht="30" customHeight="1">
      <c r="A46" s="8" t="s">
        <v>488</v>
      </c>
      <c r="B46" s="8" t="s">
        <v>478</v>
      </c>
      <c r="C46" s="8" t="s">
        <v>486</v>
      </c>
      <c r="D46" s="8" t="s">
        <v>162</v>
      </c>
      <c r="E46" s="12">
        <f>일위대가!F322</f>
        <v>1527</v>
      </c>
      <c r="F46" s="12">
        <f>일위대가!H322</f>
        <v>0</v>
      </c>
      <c r="G46" s="12">
        <f>일위대가!J322</f>
        <v>0</v>
      </c>
      <c r="H46" s="12">
        <f t="shared" si="1"/>
        <v>1527</v>
      </c>
      <c r="I46" s="8" t="s">
        <v>487</v>
      </c>
      <c r="J46" s="8" t="s">
        <v>52</v>
      </c>
      <c r="K46" s="5" t="s">
        <v>52</v>
      </c>
      <c r="L46" s="5" t="s">
        <v>52</v>
      </c>
      <c r="M46" s="5" t="s">
        <v>52</v>
      </c>
      <c r="N46" s="5" t="s">
        <v>52</v>
      </c>
    </row>
    <row r="47" spans="1:14" ht="30" customHeight="1">
      <c r="A47" s="8" t="s">
        <v>491</v>
      </c>
      <c r="B47" s="8" t="s">
        <v>478</v>
      </c>
      <c r="C47" s="8" t="s">
        <v>439</v>
      </c>
      <c r="D47" s="8" t="s">
        <v>162</v>
      </c>
      <c r="E47" s="12">
        <f>일위대가!F328</f>
        <v>1607</v>
      </c>
      <c r="F47" s="12">
        <f>일위대가!H328</f>
        <v>0</v>
      </c>
      <c r="G47" s="12">
        <f>일위대가!J328</f>
        <v>0</v>
      </c>
      <c r="H47" s="12">
        <f t="shared" si="1"/>
        <v>1607</v>
      </c>
      <c r="I47" s="8" t="s">
        <v>490</v>
      </c>
      <c r="J47" s="8" t="s">
        <v>52</v>
      </c>
      <c r="K47" s="5" t="s">
        <v>52</v>
      </c>
      <c r="L47" s="5" t="s">
        <v>52</v>
      </c>
      <c r="M47" s="5" t="s">
        <v>52</v>
      </c>
      <c r="N47" s="5" t="s">
        <v>52</v>
      </c>
    </row>
    <row r="48" spans="1:14" ht="30" customHeight="1">
      <c r="A48" s="8" t="s">
        <v>926</v>
      </c>
      <c r="B48" s="8" t="s">
        <v>924</v>
      </c>
      <c r="C48" s="8" t="s">
        <v>850</v>
      </c>
      <c r="D48" s="8" t="s">
        <v>162</v>
      </c>
      <c r="E48" s="12">
        <f>일위대가!F334</f>
        <v>3886</v>
      </c>
      <c r="F48" s="12">
        <f>일위대가!H334</f>
        <v>0</v>
      </c>
      <c r="G48" s="12">
        <f>일위대가!J334</f>
        <v>0</v>
      </c>
      <c r="H48" s="12">
        <f t="shared" si="1"/>
        <v>3886</v>
      </c>
      <c r="I48" s="8" t="s">
        <v>925</v>
      </c>
      <c r="J48" s="8" t="s">
        <v>52</v>
      </c>
      <c r="K48" s="5" t="s">
        <v>52</v>
      </c>
      <c r="L48" s="5" t="s">
        <v>52</v>
      </c>
      <c r="M48" s="5" t="s">
        <v>52</v>
      </c>
      <c r="N48" s="5" t="s">
        <v>52</v>
      </c>
    </row>
    <row r="49" spans="1:14" ht="30" customHeight="1">
      <c r="A49" s="8" t="s">
        <v>616</v>
      </c>
      <c r="B49" s="8" t="s">
        <v>612</v>
      </c>
      <c r="C49" s="8" t="s">
        <v>613</v>
      </c>
      <c r="D49" s="8" t="s">
        <v>614</v>
      </c>
      <c r="E49" s="12">
        <f>일위대가!F347</f>
        <v>266746</v>
      </c>
      <c r="F49" s="12">
        <f>일위대가!H347</f>
        <v>5835906</v>
      </c>
      <c r="G49" s="12">
        <f>일위대가!J347</f>
        <v>12607</v>
      </c>
      <c r="H49" s="12">
        <f t="shared" si="1"/>
        <v>6115259</v>
      </c>
      <c r="I49" s="8" t="s">
        <v>615</v>
      </c>
      <c r="J49" s="8" t="s">
        <v>52</v>
      </c>
      <c r="K49" s="5" t="s">
        <v>52</v>
      </c>
      <c r="L49" s="5" t="s">
        <v>52</v>
      </c>
      <c r="M49" s="5" t="s">
        <v>52</v>
      </c>
      <c r="N49" s="5" t="s">
        <v>52</v>
      </c>
    </row>
    <row r="50" spans="1:14" ht="30" customHeight="1">
      <c r="A50" s="8" t="s">
        <v>997</v>
      </c>
      <c r="B50" s="8" t="s">
        <v>601</v>
      </c>
      <c r="C50" s="8" t="s">
        <v>995</v>
      </c>
      <c r="D50" s="8" t="s">
        <v>603</v>
      </c>
      <c r="E50" s="12">
        <f>일위대가!F355</f>
        <v>502</v>
      </c>
      <c r="F50" s="12">
        <f>일위대가!H355</f>
        <v>3223</v>
      </c>
      <c r="G50" s="12">
        <f>일위대가!J355</f>
        <v>0</v>
      </c>
      <c r="H50" s="12">
        <f t="shared" si="1"/>
        <v>3725</v>
      </c>
      <c r="I50" s="8" t="s">
        <v>996</v>
      </c>
      <c r="J50" s="8" t="s">
        <v>52</v>
      </c>
      <c r="K50" s="5" t="s">
        <v>52</v>
      </c>
      <c r="L50" s="5" t="s">
        <v>52</v>
      </c>
      <c r="M50" s="5" t="s">
        <v>52</v>
      </c>
      <c r="N50" s="5" t="s">
        <v>52</v>
      </c>
    </row>
    <row r="51" spans="1:14" ht="30" customHeight="1">
      <c r="A51" s="8" t="s">
        <v>605</v>
      </c>
      <c r="B51" s="8" t="s">
        <v>601</v>
      </c>
      <c r="C51" s="8" t="s">
        <v>602</v>
      </c>
      <c r="D51" s="8" t="s">
        <v>603</v>
      </c>
      <c r="E51" s="12">
        <f>일위대가!F363</f>
        <v>1011</v>
      </c>
      <c r="F51" s="12">
        <f>일위대가!H363</f>
        <v>6447</v>
      </c>
      <c r="G51" s="12">
        <f>일위대가!J363</f>
        <v>0</v>
      </c>
      <c r="H51" s="12">
        <f t="shared" si="1"/>
        <v>7458</v>
      </c>
      <c r="I51" s="8" t="s">
        <v>604</v>
      </c>
      <c r="J51" s="8" t="s">
        <v>52</v>
      </c>
      <c r="K51" s="5" t="s">
        <v>52</v>
      </c>
      <c r="L51" s="5" t="s">
        <v>52</v>
      </c>
      <c r="M51" s="5" t="s">
        <v>52</v>
      </c>
      <c r="N51" s="5" t="s">
        <v>52</v>
      </c>
    </row>
    <row r="52" spans="1:14" ht="30" customHeight="1">
      <c r="A52" s="8" t="s">
        <v>1146</v>
      </c>
      <c r="B52" s="8" t="s">
        <v>891</v>
      </c>
      <c r="C52" s="8" t="s">
        <v>995</v>
      </c>
      <c r="D52" s="8" t="s">
        <v>603</v>
      </c>
      <c r="E52" s="12">
        <f>일위대가!F369</f>
        <v>502</v>
      </c>
      <c r="F52" s="12">
        <f>일위대가!H369</f>
        <v>0</v>
      </c>
      <c r="G52" s="12">
        <f>일위대가!J369</f>
        <v>0</v>
      </c>
      <c r="H52" s="12">
        <f t="shared" si="1"/>
        <v>502</v>
      </c>
      <c r="I52" s="8" t="s">
        <v>1145</v>
      </c>
      <c r="J52" s="8" t="s">
        <v>52</v>
      </c>
      <c r="K52" s="5" t="s">
        <v>52</v>
      </c>
      <c r="L52" s="5" t="s">
        <v>52</v>
      </c>
      <c r="M52" s="5" t="s">
        <v>52</v>
      </c>
      <c r="N52" s="5" t="s">
        <v>52</v>
      </c>
    </row>
    <row r="53" spans="1:14" ht="30" customHeight="1">
      <c r="A53" s="8" t="s">
        <v>893</v>
      </c>
      <c r="B53" s="8" t="s">
        <v>891</v>
      </c>
      <c r="C53" s="8" t="s">
        <v>602</v>
      </c>
      <c r="D53" s="8" t="s">
        <v>603</v>
      </c>
      <c r="E53" s="12">
        <f>일위대가!F375</f>
        <v>1011</v>
      </c>
      <c r="F53" s="12">
        <f>일위대가!H375</f>
        <v>0</v>
      </c>
      <c r="G53" s="12">
        <f>일위대가!J375</f>
        <v>0</v>
      </c>
      <c r="H53" s="12">
        <f t="shared" si="1"/>
        <v>1011</v>
      </c>
      <c r="I53" s="8" t="s">
        <v>892</v>
      </c>
      <c r="J53" s="8" t="s">
        <v>52</v>
      </c>
      <c r="K53" s="5" t="s">
        <v>52</v>
      </c>
      <c r="L53" s="5" t="s">
        <v>52</v>
      </c>
      <c r="M53" s="5" t="s">
        <v>52</v>
      </c>
      <c r="N53" s="5" t="s">
        <v>52</v>
      </c>
    </row>
    <row r="54" spans="1:14" ht="30" customHeight="1">
      <c r="A54" s="8" t="s">
        <v>610</v>
      </c>
      <c r="B54" s="8" t="s">
        <v>607</v>
      </c>
      <c r="C54" s="8" t="s">
        <v>608</v>
      </c>
      <c r="D54" s="8" t="s">
        <v>603</v>
      </c>
      <c r="E54" s="12">
        <f>일위대가!F383</f>
        <v>934</v>
      </c>
      <c r="F54" s="12">
        <f>일위대가!H383</f>
        <v>8596</v>
      </c>
      <c r="G54" s="12">
        <f>일위대가!J383</f>
        <v>0</v>
      </c>
      <c r="H54" s="12">
        <f t="shared" si="1"/>
        <v>9530</v>
      </c>
      <c r="I54" s="8" t="s">
        <v>609</v>
      </c>
      <c r="J54" s="8" t="s">
        <v>52</v>
      </c>
      <c r="K54" s="5" t="s">
        <v>52</v>
      </c>
      <c r="L54" s="5" t="s">
        <v>52</v>
      </c>
      <c r="M54" s="5" t="s">
        <v>52</v>
      </c>
      <c r="N54" s="5" t="s">
        <v>52</v>
      </c>
    </row>
    <row r="55" spans="1:14" ht="30" customHeight="1">
      <c r="A55" s="8" t="s">
        <v>1001</v>
      </c>
      <c r="B55" s="8" t="s">
        <v>607</v>
      </c>
      <c r="C55" s="8" t="s">
        <v>999</v>
      </c>
      <c r="D55" s="8" t="s">
        <v>603</v>
      </c>
      <c r="E55" s="12">
        <f>일위대가!F391</f>
        <v>1117</v>
      </c>
      <c r="F55" s="12">
        <f>일위대가!H391</f>
        <v>10107</v>
      </c>
      <c r="G55" s="12">
        <f>일위대가!J391</f>
        <v>0</v>
      </c>
      <c r="H55" s="12">
        <f t="shared" si="1"/>
        <v>11224</v>
      </c>
      <c r="I55" s="8" t="s">
        <v>1000</v>
      </c>
      <c r="J55" s="8" t="s">
        <v>52</v>
      </c>
      <c r="K55" s="5" t="s">
        <v>52</v>
      </c>
      <c r="L55" s="5" t="s">
        <v>52</v>
      </c>
      <c r="M55" s="5" t="s">
        <v>52</v>
      </c>
      <c r="N55" s="5" t="s">
        <v>52</v>
      </c>
    </row>
    <row r="56" spans="1:14" ht="30" customHeight="1">
      <c r="A56" s="8" t="s">
        <v>1163</v>
      </c>
      <c r="B56" s="8" t="s">
        <v>1161</v>
      </c>
      <c r="C56" s="8" t="s">
        <v>608</v>
      </c>
      <c r="D56" s="8" t="s">
        <v>603</v>
      </c>
      <c r="E56" s="12">
        <f>일위대가!F397</f>
        <v>934</v>
      </c>
      <c r="F56" s="12">
        <f>일위대가!H397</f>
        <v>0</v>
      </c>
      <c r="G56" s="12">
        <f>일위대가!J397</f>
        <v>0</v>
      </c>
      <c r="H56" s="12">
        <f t="shared" si="1"/>
        <v>934</v>
      </c>
      <c r="I56" s="8" t="s">
        <v>1162</v>
      </c>
      <c r="J56" s="8" t="s">
        <v>52</v>
      </c>
      <c r="K56" s="5" t="s">
        <v>52</v>
      </c>
      <c r="L56" s="5" t="s">
        <v>52</v>
      </c>
      <c r="M56" s="5" t="s">
        <v>52</v>
      </c>
      <c r="N56" s="5" t="s">
        <v>52</v>
      </c>
    </row>
    <row r="57" spans="1:14" ht="30" customHeight="1">
      <c r="A57" s="8" t="s">
        <v>1152</v>
      </c>
      <c r="B57" s="8" t="s">
        <v>1149</v>
      </c>
      <c r="C57" s="8" t="s">
        <v>1150</v>
      </c>
      <c r="D57" s="8" t="s">
        <v>897</v>
      </c>
      <c r="E57" s="12">
        <f>일위대가!F402</f>
        <v>0</v>
      </c>
      <c r="F57" s="12">
        <f>일위대가!H402</f>
        <v>2149</v>
      </c>
      <c r="G57" s="12">
        <f>일위대가!J402</f>
        <v>0</v>
      </c>
      <c r="H57" s="12">
        <f t="shared" si="1"/>
        <v>2149</v>
      </c>
      <c r="I57" s="8" t="s">
        <v>1151</v>
      </c>
      <c r="J57" s="8" t="s">
        <v>52</v>
      </c>
      <c r="K57" s="5" t="s">
        <v>52</v>
      </c>
      <c r="L57" s="5" t="s">
        <v>52</v>
      </c>
      <c r="M57" s="5" t="s">
        <v>52</v>
      </c>
      <c r="N57" s="5" t="s">
        <v>52</v>
      </c>
    </row>
    <row r="58" spans="1:14" ht="30" customHeight="1">
      <c r="A58" s="8" t="s">
        <v>1155</v>
      </c>
      <c r="B58" s="8" t="s">
        <v>1149</v>
      </c>
      <c r="C58" s="8" t="s">
        <v>896</v>
      </c>
      <c r="D58" s="8" t="s">
        <v>897</v>
      </c>
      <c r="E58" s="12">
        <f>일위대가!F407</f>
        <v>0</v>
      </c>
      <c r="F58" s="12">
        <f>일위대가!H407</f>
        <v>3223</v>
      </c>
      <c r="G58" s="12">
        <f>일위대가!J407</f>
        <v>0</v>
      </c>
      <c r="H58" s="12">
        <f t="shared" si="1"/>
        <v>3223</v>
      </c>
      <c r="I58" s="8" t="s">
        <v>1154</v>
      </c>
      <c r="J58" s="8" t="s">
        <v>52</v>
      </c>
      <c r="K58" s="5" t="s">
        <v>52</v>
      </c>
      <c r="L58" s="5" t="s">
        <v>52</v>
      </c>
      <c r="M58" s="5" t="s">
        <v>52</v>
      </c>
      <c r="N58" s="5" t="s">
        <v>52</v>
      </c>
    </row>
    <row r="59" spans="1:14" ht="30" customHeight="1">
      <c r="A59" s="8" t="s">
        <v>1158</v>
      </c>
      <c r="B59" s="8" t="s">
        <v>895</v>
      </c>
      <c r="C59" s="8" t="s">
        <v>1150</v>
      </c>
      <c r="D59" s="8" t="s">
        <v>897</v>
      </c>
      <c r="E59" s="12">
        <f>일위대가!F412</f>
        <v>0</v>
      </c>
      <c r="F59" s="12">
        <f>일위대가!H412</f>
        <v>4298</v>
      </c>
      <c r="G59" s="12">
        <f>일위대가!J412</f>
        <v>0</v>
      </c>
      <c r="H59" s="12">
        <f t="shared" si="1"/>
        <v>4298</v>
      </c>
      <c r="I59" s="8" t="s">
        <v>1157</v>
      </c>
      <c r="J59" s="8" t="s">
        <v>52</v>
      </c>
      <c r="K59" s="5" t="s">
        <v>52</v>
      </c>
      <c r="L59" s="5" t="s">
        <v>52</v>
      </c>
      <c r="M59" s="5" t="s">
        <v>52</v>
      </c>
      <c r="N59" s="5" t="s">
        <v>52</v>
      </c>
    </row>
    <row r="60" spans="1:14" ht="30" customHeight="1">
      <c r="A60" s="8" t="s">
        <v>899</v>
      </c>
      <c r="B60" s="8" t="s">
        <v>895</v>
      </c>
      <c r="C60" s="8" t="s">
        <v>896</v>
      </c>
      <c r="D60" s="8" t="s">
        <v>897</v>
      </c>
      <c r="E60" s="12">
        <f>일위대가!F417</f>
        <v>0</v>
      </c>
      <c r="F60" s="12">
        <f>일위대가!H417</f>
        <v>6447</v>
      </c>
      <c r="G60" s="12">
        <f>일위대가!J417</f>
        <v>0</v>
      </c>
      <c r="H60" s="12">
        <f t="shared" si="1"/>
        <v>6447</v>
      </c>
      <c r="I60" s="8" t="s">
        <v>898</v>
      </c>
      <c r="J60" s="8" t="s">
        <v>52</v>
      </c>
      <c r="K60" s="5" t="s">
        <v>52</v>
      </c>
      <c r="L60" s="5" t="s">
        <v>52</v>
      </c>
      <c r="M60" s="5" t="s">
        <v>52</v>
      </c>
      <c r="N60" s="5" t="s">
        <v>52</v>
      </c>
    </row>
    <row r="61" spans="1:14" ht="30" customHeight="1">
      <c r="A61" s="8" t="s">
        <v>1167</v>
      </c>
      <c r="B61" s="8" t="s">
        <v>1165</v>
      </c>
      <c r="C61" s="8" t="s">
        <v>1150</v>
      </c>
      <c r="D61" s="8" t="s">
        <v>897</v>
      </c>
      <c r="E61" s="12">
        <f>일위대가!F422</f>
        <v>0</v>
      </c>
      <c r="F61" s="12">
        <f>일위대가!H422</f>
        <v>3282</v>
      </c>
      <c r="G61" s="12">
        <f>일위대가!J422</f>
        <v>0</v>
      </c>
      <c r="H61" s="12">
        <f t="shared" si="1"/>
        <v>3282</v>
      </c>
      <c r="I61" s="8" t="s">
        <v>1166</v>
      </c>
      <c r="J61" s="8" t="s">
        <v>52</v>
      </c>
      <c r="K61" s="5" t="s">
        <v>52</v>
      </c>
      <c r="L61" s="5" t="s">
        <v>52</v>
      </c>
      <c r="M61" s="5" t="s">
        <v>52</v>
      </c>
      <c r="N61" s="5" t="s">
        <v>52</v>
      </c>
    </row>
    <row r="62" spans="1:14" ht="30" customHeight="1">
      <c r="A62" s="8" t="s">
        <v>1170</v>
      </c>
      <c r="B62" s="8" t="s">
        <v>1165</v>
      </c>
      <c r="C62" s="8" t="s">
        <v>896</v>
      </c>
      <c r="D62" s="8" t="s">
        <v>897</v>
      </c>
      <c r="E62" s="12">
        <f>일위대가!F427</f>
        <v>0</v>
      </c>
      <c r="F62" s="12">
        <f>일위대가!H427</f>
        <v>5053</v>
      </c>
      <c r="G62" s="12">
        <f>일위대가!J427</f>
        <v>0</v>
      </c>
      <c r="H62" s="12">
        <f t="shared" si="1"/>
        <v>5053</v>
      </c>
      <c r="I62" s="8" t="s">
        <v>1169</v>
      </c>
      <c r="J62" s="8" t="s">
        <v>52</v>
      </c>
      <c r="K62" s="5" t="s">
        <v>52</v>
      </c>
      <c r="L62" s="5" t="s">
        <v>52</v>
      </c>
      <c r="M62" s="5" t="s">
        <v>52</v>
      </c>
      <c r="N62" s="5" t="s">
        <v>52</v>
      </c>
    </row>
    <row r="63" spans="1:14" ht="30" customHeight="1">
      <c r="A63" s="8" t="s">
        <v>195</v>
      </c>
      <c r="B63" s="8" t="s">
        <v>192</v>
      </c>
      <c r="C63" s="8" t="s">
        <v>52</v>
      </c>
      <c r="D63" s="8" t="s">
        <v>193</v>
      </c>
      <c r="E63" s="12">
        <f>일위대가!F431</f>
        <v>192</v>
      </c>
      <c r="F63" s="12">
        <f>일위대가!H431</f>
        <v>395</v>
      </c>
      <c r="G63" s="12">
        <f>일위대가!J431</f>
        <v>212</v>
      </c>
      <c r="H63" s="12">
        <f t="shared" si="1"/>
        <v>799</v>
      </c>
      <c r="I63" s="8" t="s">
        <v>194</v>
      </c>
      <c r="J63" s="8" t="s">
        <v>52</v>
      </c>
      <c r="K63" s="5" t="s">
        <v>52</v>
      </c>
      <c r="L63" s="5" t="s">
        <v>52</v>
      </c>
      <c r="M63" s="5" t="s">
        <v>52</v>
      </c>
      <c r="N63" s="5" t="s">
        <v>52</v>
      </c>
    </row>
    <row r="64" spans="1:14" ht="30" customHeight="1">
      <c r="A64" s="8" t="s">
        <v>199</v>
      </c>
      <c r="B64" s="8" t="s">
        <v>197</v>
      </c>
      <c r="C64" s="8" t="s">
        <v>52</v>
      </c>
      <c r="D64" s="8" t="s">
        <v>193</v>
      </c>
      <c r="E64" s="12">
        <f>일위대가!F435</f>
        <v>192</v>
      </c>
      <c r="F64" s="12">
        <f>일위대가!H435</f>
        <v>395</v>
      </c>
      <c r="G64" s="12">
        <f>일위대가!J435</f>
        <v>212</v>
      </c>
      <c r="H64" s="12">
        <f t="shared" si="1"/>
        <v>799</v>
      </c>
      <c r="I64" s="8" t="s">
        <v>198</v>
      </c>
      <c r="J64" s="8" t="s">
        <v>52</v>
      </c>
      <c r="K64" s="5" t="s">
        <v>52</v>
      </c>
      <c r="L64" s="5" t="s">
        <v>52</v>
      </c>
      <c r="M64" s="5" t="s">
        <v>52</v>
      </c>
      <c r="N64" s="5" t="s">
        <v>52</v>
      </c>
    </row>
    <row r="65" spans="1:14" ht="30" customHeight="1">
      <c r="A65" s="8" t="s">
        <v>203</v>
      </c>
      <c r="B65" s="8" t="s">
        <v>201</v>
      </c>
      <c r="C65" s="8" t="s">
        <v>52</v>
      </c>
      <c r="D65" s="8" t="s">
        <v>193</v>
      </c>
      <c r="E65" s="12">
        <f>일위대가!F440</f>
        <v>197</v>
      </c>
      <c r="F65" s="12">
        <f>일위대가!H440</f>
        <v>3156</v>
      </c>
      <c r="G65" s="12">
        <f>일위대가!J440</f>
        <v>173</v>
      </c>
      <c r="H65" s="12">
        <f t="shared" si="1"/>
        <v>3526</v>
      </c>
      <c r="I65" s="8" t="s">
        <v>202</v>
      </c>
      <c r="J65" s="8" t="s">
        <v>52</v>
      </c>
      <c r="K65" s="5" t="s">
        <v>52</v>
      </c>
      <c r="L65" s="5" t="s">
        <v>52</v>
      </c>
      <c r="M65" s="5" t="s">
        <v>52</v>
      </c>
      <c r="N65" s="5" t="s">
        <v>52</v>
      </c>
    </row>
    <row r="66" spans="1:14" ht="30" customHeight="1">
      <c r="A66" s="8" t="s">
        <v>207</v>
      </c>
      <c r="B66" s="8" t="s">
        <v>205</v>
      </c>
      <c r="C66" s="8" t="s">
        <v>52</v>
      </c>
      <c r="D66" s="8" t="s">
        <v>193</v>
      </c>
      <c r="E66" s="12">
        <f>일위대가!F446</f>
        <v>35188</v>
      </c>
      <c r="F66" s="12">
        <f>일위대가!H446</f>
        <v>2235</v>
      </c>
      <c r="G66" s="12">
        <f>일위대가!J446</f>
        <v>351</v>
      </c>
      <c r="H66" s="12">
        <f t="shared" si="1"/>
        <v>37774</v>
      </c>
      <c r="I66" s="8" t="s">
        <v>206</v>
      </c>
      <c r="J66" s="8" t="s">
        <v>52</v>
      </c>
      <c r="K66" s="5" t="s">
        <v>52</v>
      </c>
      <c r="L66" s="5" t="s">
        <v>52</v>
      </c>
      <c r="M66" s="5" t="s">
        <v>52</v>
      </c>
      <c r="N66" s="5" t="s">
        <v>52</v>
      </c>
    </row>
    <row r="67" spans="1:14" ht="30" customHeight="1">
      <c r="A67" s="8" t="s">
        <v>505</v>
      </c>
      <c r="B67" s="8" t="s">
        <v>503</v>
      </c>
      <c r="C67" s="8" t="s">
        <v>486</v>
      </c>
      <c r="D67" s="8" t="s">
        <v>162</v>
      </c>
      <c r="E67" s="12">
        <f>일위대가!F455</f>
        <v>1803</v>
      </c>
      <c r="F67" s="12">
        <f>일위대가!H455</f>
        <v>12763</v>
      </c>
      <c r="G67" s="12">
        <f>일위대가!J455</f>
        <v>0</v>
      </c>
      <c r="H67" s="12">
        <f t="shared" si="1"/>
        <v>14566</v>
      </c>
      <c r="I67" s="8" t="s">
        <v>504</v>
      </c>
      <c r="J67" s="8" t="s">
        <v>52</v>
      </c>
      <c r="K67" s="5" t="s">
        <v>52</v>
      </c>
      <c r="L67" s="5" t="s">
        <v>52</v>
      </c>
      <c r="M67" s="5" t="s">
        <v>52</v>
      </c>
      <c r="N67" s="5" t="s">
        <v>52</v>
      </c>
    </row>
    <row r="68" spans="1:14" ht="30" customHeight="1">
      <c r="A68" s="8" t="s">
        <v>508</v>
      </c>
      <c r="B68" s="8" t="s">
        <v>503</v>
      </c>
      <c r="C68" s="8" t="s">
        <v>439</v>
      </c>
      <c r="D68" s="8" t="s">
        <v>162</v>
      </c>
      <c r="E68" s="12">
        <f>일위대가!F464</f>
        <v>2591</v>
      </c>
      <c r="F68" s="12">
        <f>일위대가!H464</f>
        <v>12763</v>
      </c>
      <c r="G68" s="12">
        <f>일위대가!J464</f>
        <v>0</v>
      </c>
      <c r="H68" s="12">
        <f t="shared" ref="H68:H99" si="2">E68+F68+G68</f>
        <v>15354</v>
      </c>
      <c r="I68" s="8" t="s">
        <v>507</v>
      </c>
      <c r="J68" s="8" t="s">
        <v>52</v>
      </c>
      <c r="K68" s="5" t="s">
        <v>52</v>
      </c>
      <c r="L68" s="5" t="s">
        <v>52</v>
      </c>
      <c r="M68" s="5" t="s">
        <v>52</v>
      </c>
      <c r="N68" s="5" t="s">
        <v>52</v>
      </c>
    </row>
    <row r="69" spans="1:14" ht="30" customHeight="1">
      <c r="A69" s="8" t="s">
        <v>511</v>
      </c>
      <c r="B69" s="8" t="s">
        <v>503</v>
      </c>
      <c r="C69" s="8" t="s">
        <v>166</v>
      </c>
      <c r="D69" s="8" t="s">
        <v>162</v>
      </c>
      <c r="E69" s="12">
        <f>일위대가!F473</f>
        <v>9315</v>
      </c>
      <c r="F69" s="12">
        <f>일위대가!H473</f>
        <v>15224</v>
      </c>
      <c r="G69" s="12">
        <f>일위대가!J473</f>
        <v>0</v>
      </c>
      <c r="H69" s="12">
        <f t="shared" si="2"/>
        <v>24539</v>
      </c>
      <c r="I69" s="8" t="s">
        <v>510</v>
      </c>
      <c r="J69" s="8" t="s">
        <v>52</v>
      </c>
      <c r="K69" s="5" t="s">
        <v>52</v>
      </c>
      <c r="L69" s="5" t="s">
        <v>52</v>
      </c>
      <c r="M69" s="5" t="s">
        <v>52</v>
      </c>
      <c r="N69" s="5" t="s">
        <v>52</v>
      </c>
    </row>
    <row r="70" spans="1:14" ht="30" customHeight="1">
      <c r="A70" s="8" t="s">
        <v>845</v>
      </c>
      <c r="B70" s="8" t="s">
        <v>503</v>
      </c>
      <c r="C70" s="8" t="s">
        <v>562</v>
      </c>
      <c r="D70" s="8" t="s">
        <v>162</v>
      </c>
      <c r="E70" s="12">
        <f>일위대가!F482</f>
        <v>11758</v>
      </c>
      <c r="F70" s="12">
        <f>일위대가!H482</f>
        <v>15224</v>
      </c>
      <c r="G70" s="12">
        <f>일위대가!J482</f>
        <v>0</v>
      </c>
      <c r="H70" s="12">
        <f t="shared" si="2"/>
        <v>26982</v>
      </c>
      <c r="I70" s="8" t="s">
        <v>844</v>
      </c>
      <c r="J70" s="8" t="s">
        <v>52</v>
      </c>
      <c r="K70" s="5" t="s">
        <v>52</v>
      </c>
      <c r="L70" s="5" t="s">
        <v>52</v>
      </c>
      <c r="M70" s="5" t="s">
        <v>52</v>
      </c>
      <c r="N70" s="5" t="s">
        <v>52</v>
      </c>
    </row>
    <row r="71" spans="1:14" ht="30" customHeight="1">
      <c r="A71" s="8" t="s">
        <v>515</v>
      </c>
      <c r="B71" s="8" t="s">
        <v>513</v>
      </c>
      <c r="C71" s="8" t="s">
        <v>479</v>
      </c>
      <c r="D71" s="8" t="s">
        <v>162</v>
      </c>
      <c r="E71" s="12">
        <f>일위대가!F491</f>
        <v>1019</v>
      </c>
      <c r="F71" s="12">
        <f>일위대가!H491</f>
        <v>10892</v>
      </c>
      <c r="G71" s="12">
        <f>일위대가!J491</f>
        <v>0</v>
      </c>
      <c r="H71" s="12">
        <f t="shared" si="2"/>
        <v>11911</v>
      </c>
      <c r="I71" s="8" t="s">
        <v>514</v>
      </c>
      <c r="J71" s="8" t="s">
        <v>52</v>
      </c>
      <c r="K71" s="5" t="s">
        <v>52</v>
      </c>
      <c r="L71" s="5" t="s">
        <v>52</v>
      </c>
      <c r="M71" s="5" t="s">
        <v>52</v>
      </c>
      <c r="N71" s="5" t="s">
        <v>52</v>
      </c>
    </row>
    <row r="72" spans="1:14" ht="30" customHeight="1">
      <c r="A72" s="8" t="s">
        <v>518</v>
      </c>
      <c r="B72" s="8" t="s">
        <v>513</v>
      </c>
      <c r="C72" s="8" t="s">
        <v>161</v>
      </c>
      <c r="D72" s="8" t="s">
        <v>162</v>
      </c>
      <c r="E72" s="12">
        <f>일위대가!F500</f>
        <v>1466</v>
      </c>
      <c r="F72" s="12">
        <f>일위대가!H500</f>
        <v>10892</v>
      </c>
      <c r="G72" s="12">
        <f>일위대가!J500</f>
        <v>0</v>
      </c>
      <c r="H72" s="12">
        <f t="shared" si="2"/>
        <v>12358</v>
      </c>
      <c r="I72" s="8" t="s">
        <v>517</v>
      </c>
      <c r="J72" s="8" t="s">
        <v>52</v>
      </c>
      <c r="K72" s="5" t="s">
        <v>52</v>
      </c>
      <c r="L72" s="5" t="s">
        <v>52</v>
      </c>
      <c r="M72" s="5" t="s">
        <v>52</v>
      </c>
      <c r="N72" s="5" t="s">
        <v>52</v>
      </c>
    </row>
    <row r="73" spans="1:14" ht="30" customHeight="1">
      <c r="A73" s="8" t="s">
        <v>521</v>
      </c>
      <c r="B73" s="8" t="s">
        <v>513</v>
      </c>
      <c r="C73" s="8" t="s">
        <v>486</v>
      </c>
      <c r="D73" s="8" t="s">
        <v>162</v>
      </c>
      <c r="E73" s="12">
        <f>일위대가!F509</f>
        <v>1785</v>
      </c>
      <c r="F73" s="12">
        <f>일위대가!H509</f>
        <v>10892</v>
      </c>
      <c r="G73" s="12">
        <f>일위대가!J509</f>
        <v>0</v>
      </c>
      <c r="H73" s="12">
        <f t="shared" si="2"/>
        <v>12677</v>
      </c>
      <c r="I73" s="8" t="s">
        <v>520</v>
      </c>
      <c r="J73" s="8" t="s">
        <v>52</v>
      </c>
      <c r="K73" s="5" t="s">
        <v>52</v>
      </c>
      <c r="L73" s="5" t="s">
        <v>52</v>
      </c>
      <c r="M73" s="5" t="s">
        <v>52</v>
      </c>
      <c r="N73" s="5" t="s">
        <v>52</v>
      </c>
    </row>
    <row r="74" spans="1:14" ht="30" customHeight="1">
      <c r="A74" s="8" t="s">
        <v>525</v>
      </c>
      <c r="B74" s="8" t="s">
        <v>523</v>
      </c>
      <c r="C74" s="8" t="s">
        <v>161</v>
      </c>
      <c r="D74" s="8" t="s">
        <v>162</v>
      </c>
      <c r="E74" s="12">
        <f>일위대가!F521</f>
        <v>1875</v>
      </c>
      <c r="F74" s="12">
        <f>일위대가!H521</f>
        <v>15729</v>
      </c>
      <c r="G74" s="12">
        <f>일위대가!J521</f>
        <v>16</v>
      </c>
      <c r="H74" s="12">
        <f t="shared" si="2"/>
        <v>17620</v>
      </c>
      <c r="I74" s="8" t="s">
        <v>524</v>
      </c>
      <c r="J74" s="8" t="s">
        <v>52</v>
      </c>
      <c r="K74" s="5" t="s">
        <v>52</v>
      </c>
      <c r="L74" s="5" t="s">
        <v>52</v>
      </c>
      <c r="M74" s="5" t="s">
        <v>52</v>
      </c>
      <c r="N74" s="5" t="s">
        <v>52</v>
      </c>
    </row>
    <row r="75" spans="1:14" ht="30" customHeight="1">
      <c r="A75" s="8" t="s">
        <v>528</v>
      </c>
      <c r="B75" s="8" t="s">
        <v>523</v>
      </c>
      <c r="C75" s="8" t="s">
        <v>166</v>
      </c>
      <c r="D75" s="8" t="s">
        <v>162</v>
      </c>
      <c r="E75" s="12">
        <f>일위대가!F533</f>
        <v>10638</v>
      </c>
      <c r="F75" s="12">
        <f>일위대가!H533</f>
        <v>24485</v>
      </c>
      <c r="G75" s="12">
        <f>일위대가!J533</f>
        <v>52</v>
      </c>
      <c r="H75" s="12">
        <f t="shared" si="2"/>
        <v>35175</v>
      </c>
      <c r="I75" s="8" t="s">
        <v>527</v>
      </c>
      <c r="J75" s="8" t="s">
        <v>52</v>
      </c>
      <c r="K75" s="5" t="s">
        <v>52</v>
      </c>
      <c r="L75" s="5" t="s">
        <v>52</v>
      </c>
      <c r="M75" s="5" t="s">
        <v>52</v>
      </c>
      <c r="N75" s="5" t="s">
        <v>52</v>
      </c>
    </row>
    <row r="76" spans="1:14" ht="30" customHeight="1">
      <c r="A76" s="8" t="s">
        <v>848</v>
      </c>
      <c r="B76" s="8" t="s">
        <v>523</v>
      </c>
      <c r="C76" s="8" t="s">
        <v>562</v>
      </c>
      <c r="D76" s="8" t="s">
        <v>162</v>
      </c>
      <c r="E76" s="12">
        <f>일위대가!F545</f>
        <v>13373</v>
      </c>
      <c r="F76" s="12">
        <f>일위대가!H545</f>
        <v>26136</v>
      </c>
      <c r="G76" s="12">
        <f>일위대가!J545</f>
        <v>62</v>
      </c>
      <c r="H76" s="12">
        <f t="shared" si="2"/>
        <v>39571</v>
      </c>
      <c r="I76" s="8" t="s">
        <v>847</v>
      </c>
      <c r="J76" s="8" t="s">
        <v>52</v>
      </c>
      <c r="K76" s="5" t="s">
        <v>52</v>
      </c>
      <c r="L76" s="5" t="s">
        <v>52</v>
      </c>
      <c r="M76" s="5" t="s">
        <v>52</v>
      </c>
      <c r="N76" s="5" t="s">
        <v>52</v>
      </c>
    </row>
    <row r="77" spans="1:14" ht="30" customHeight="1">
      <c r="A77" s="8" t="s">
        <v>852</v>
      </c>
      <c r="B77" s="8" t="s">
        <v>523</v>
      </c>
      <c r="C77" s="8" t="s">
        <v>850</v>
      </c>
      <c r="D77" s="8" t="s">
        <v>162</v>
      </c>
      <c r="E77" s="12">
        <f>일위대가!F557</f>
        <v>16348</v>
      </c>
      <c r="F77" s="12">
        <f>일위대가!H557</f>
        <v>33859</v>
      </c>
      <c r="G77" s="12">
        <f>일위대가!J557</f>
        <v>81</v>
      </c>
      <c r="H77" s="12">
        <f t="shared" si="2"/>
        <v>50288</v>
      </c>
      <c r="I77" s="8" t="s">
        <v>851</v>
      </c>
      <c r="J77" s="8" t="s">
        <v>52</v>
      </c>
      <c r="K77" s="5" t="s">
        <v>52</v>
      </c>
      <c r="L77" s="5" t="s">
        <v>52</v>
      </c>
      <c r="M77" s="5" t="s">
        <v>52</v>
      </c>
      <c r="N77" s="5" t="s">
        <v>52</v>
      </c>
    </row>
    <row r="78" spans="1:14" ht="30" customHeight="1">
      <c r="A78" s="8" t="s">
        <v>964</v>
      </c>
      <c r="B78" s="8" t="s">
        <v>523</v>
      </c>
      <c r="C78" s="8" t="s">
        <v>873</v>
      </c>
      <c r="D78" s="8" t="s">
        <v>162</v>
      </c>
      <c r="E78" s="12">
        <f>일위대가!F569</f>
        <v>37985</v>
      </c>
      <c r="F78" s="12">
        <f>일위대가!H569</f>
        <v>37181</v>
      </c>
      <c r="G78" s="12">
        <f>일위대가!J569</f>
        <v>100</v>
      </c>
      <c r="H78" s="12">
        <f t="shared" si="2"/>
        <v>75266</v>
      </c>
      <c r="I78" s="8" t="s">
        <v>963</v>
      </c>
      <c r="J78" s="8" t="s">
        <v>52</v>
      </c>
      <c r="K78" s="5" t="s">
        <v>52</v>
      </c>
      <c r="L78" s="5" t="s">
        <v>52</v>
      </c>
      <c r="M78" s="5" t="s">
        <v>52</v>
      </c>
      <c r="N78" s="5" t="s">
        <v>52</v>
      </c>
    </row>
    <row r="79" spans="1:14" ht="30" customHeight="1">
      <c r="A79" s="8" t="s">
        <v>967</v>
      </c>
      <c r="B79" s="8" t="s">
        <v>523</v>
      </c>
      <c r="C79" s="8" t="s">
        <v>947</v>
      </c>
      <c r="D79" s="8" t="s">
        <v>162</v>
      </c>
      <c r="E79" s="12">
        <f>일위대가!F581</f>
        <v>48892</v>
      </c>
      <c r="F79" s="12">
        <f>일위대가!H581</f>
        <v>46374</v>
      </c>
      <c r="G79" s="12">
        <f>일위대가!J581</f>
        <v>120</v>
      </c>
      <c r="H79" s="12">
        <f t="shared" si="2"/>
        <v>95386</v>
      </c>
      <c r="I79" s="8" t="s">
        <v>966</v>
      </c>
      <c r="J79" s="8" t="s">
        <v>52</v>
      </c>
      <c r="K79" s="5" t="s">
        <v>52</v>
      </c>
      <c r="L79" s="5" t="s">
        <v>52</v>
      </c>
      <c r="M79" s="5" t="s">
        <v>52</v>
      </c>
      <c r="N79" s="5" t="s">
        <v>52</v>
      </c>
    </row>
    <row r="80" spans="1:14" ht="30" customHeight="1">
      <c r="A80" s="8" t="s">
        <v>971</v>
      </c>
      <c r="B80" s="8" t="s">
        <v>523</v>
      </c>
      <c r="C80" s="8" t="s">
        <v>969</v>
      </c>
      <c r="D80" s="8" t="s">
        <v>162</v>
      </c>
      <c r="E80" s="12">
        <f>일위대가!F593</f>
        <v>58965</v>
      </c>
      <c r="F80" s="12">
        <f>일위대가!H593</f>
        <v>48738</v>
      </c>
      <c r="G80" s="12">
        <f>일위대가!J593</f>
        <v>131</v>
      </c>
      <c r="H80" s="12">
        <f t="shared" si="2"/>
        <v>107834</v>
      </c>
      <c r="I80" s="8" t="s">
        <v>970</v>
      </c>
      <c r="J80" s="8" t="s">
        <v>52</v>
      </c>
      <c r="K80" s="5" t="s">
        <v>52</v>
      </c>
      <c r="L80" s="5" t="s">
        <v>52</v>
      </c>
      <c r="M80" s="5" t="s">
        <v>52</v>
      </c>
      <c r="N80" s="5" t="s">
        <v>52</v>
      </c>
    </row>
    <row r="81" spans="1:14" ht="30" customHeight="1">
      <c r="A81" s="8" t="s">
        <v>856</v>
      </c>
      <c r="B81" s="8" t="s">
        <v>854</v>
      </c>
      <c r="C81" s="8" t="s">
        <v>562</v>
      </c>
      <c r="D81" s="8" t="s">
        <v>162</v>
      </c>
      <c r="E81" s="12">
        <f>일위대가!F605</f>
        <v>13361</v>
      </c>
      <c r="F81" s="12">
        <f>일위대가!H605</f>
        <v>24956</v>
      </c>
      <c r="G81" s="12">
        <f>일위대가!J605</f>
        <v>62</v>
      </c>
      <c r="H81" s="12">
        <f t="shared" si="2"/>
        <v>38379</v>
      </c>
      <c r="I81" s="8" t="s">
        <v>855</v>
      </c>
      <c r="J81" s="8" t="s">
        <v>52</v>
      </c>
      <c r="K81" s="5" t="s">
        <v>52</v>
      </c>
      <c r="L81" s="5" t="s">
        <v>52</v>
      </c>
      <c r="M81" s="5" t="s">
        <v>52</v>
      </c>
      <c r="N81" s="5" t="s">
        <v>52</v>
      </c>
    </row>
    <row r="82" spans="1:14" ht="30" customHeight="1">
      <c r="A82" s="8" t="s">
        <v>532</v>
      </c>
      <c r="B82" s="8" t="s">
        <v>530</v>
      </c>
      <c r="C82" s="8" t="s">
        <v>439</v>
      </c>
      <c r="D82" s="8" t="s">
        <v>162</v>
      </c>
      <c r="E82" s="12">
        <f>일위대가!F613</f>
        <v>2328</v>
      </c>
      <c r="F82" s="12">
        <f>일위대가!H613</f>
        <v>10892</v>
      </c>
      <c r="G82" s="12">
        <f>일위대가!J613</f>
        <v>0</v>
      </c>
      <c r="H82" s="12">
        <f t="shared" si="2"/>
        <v>13220</v>
      </c>
      <c r="I82" s="8" t="s">
        <v>531</v>
      </c>
      <c r="J82" s="8" t="s">
        <v>52</v>
      </c>
      <c r="K82" s="5" t="s">
        <v>52</v>
      </c>
      <c r="L82" s="5" t="s">
        <v>52</v>
      </c>
      <c r="M82" s="5" t="s">
        <v>52</v>
      </c>
      <c r="N82" s="5" t="s">
        <v>52</v>
      </c>
    </row>
    <row r="83" spans="1:14" ht="30" customHeight="1">
      <c r="A83" s="8" t="s">
        <v>536</v>
      </c>
      <c r="B83" s="8" t="s">
        <v>530</v>
      </c>
      <c r="C83" s="8" t="s">
        <v>534</v>
      </c>
      <c r="D83" s="8" t="s">
        <v>162</v>
      </c>
      <c r="E83" s="12">
        <f>일위대가!F621</f>
        <v>3350</v>
      </c>
      <c r="F83" s="12">
        <f>일위대가!H621</f>
        <v>14044</v>
      </c>
      <c r="G83" s="12">
        <f>일위대가!J621</f>
        <v>0</v>
      </c>
      <c r="H83" s="12">
        <f t="shared" si="2"/>
        <v>17394</v>
      </c>
      <c r="I83" s="8" t="s">
        <v>535</v>
      </c>
      <c r="J83" s="8" t="s">
        <v>52</v>
      </c>
      <c r="K83" s="5" t="s">
        <v>52</v>
      </c>
      <c r="L83" s="5" t="s">
        <v>52</v>
      </c>
      <c r="M83" s="5" t="s">
        <v>52</v>
      </c>
      <c r="N83" s="5" t="s">
        <v>52</v>
      </c>
    </row>
    <row r="84" spans="1:14" ht="30" customHeight="1">
      <c r="A84" s="8" t="s">
        <v>539</v>
      </c>
      <c r="B84" s="8" t="s">
        <v>530</v>
      </c>
      <c r="C84" s="8" t="s">
        <v>166</v>
      </c>
      <c r="D84" s="8" t="s">
        <v>162</v>
      </c>
      <c r="E84" s="12">
        <f>일위대가!F629</f>
        <v>7220</v>
      </c>
      <c r="F84" s="12">
        <f>일위대가!H629</f>
        <v>14044</v>
      </c>
      <c r="G84" s="12">
        <f>일위대가!J629</f>
        <v>0</v>
      </c>
      <c r="H84" s="12">
        <f t="shared" si="2"/>
        <v>21264</v>
      </c>
      <c r="I84" s="8" t="s">
        <v>538</v>
      </c>
      <c r="J84" s="8" t="s">
        <v>52</v>
      </c>
      <c r="K84" s="5" t="s">
        <v>52</v>
      </c>
      <c r="L84" s="5" t="s">
        <v>52</v>
      </c>
      <c r="M84" s="5" t="s">
        <v>52</v>
      </c>
      <c r="N84" s="5" t="s">
        <v>52</v>
      </c>
    </row>
    <row r="85" spans="1:14" ht="30" customHeight="1">
      <c r="A85" s="8" t="s">
        <v>859</v>
      </c>
      <c r="B85" s="8" t="s">
        <v>530</v>
      </c>
      <c r="C85" s="8" t="s">
        <v>562</v>
      </c>
      <c r="D85" s="8" t="s">
        <v>162</v>
      </c>
      <c r="E85" s="12">
        <f>일위대가!F637</f>
        <v>8810</v>
      </c>
      <c r="F85" s="12">
        <f>일위대가!H637</f>
        <v>14044</v>
      </c>
      <c r="G85" s="12">
        <f>일위대가!J637</f>
        <v>0</v>
      </c>
      <c r="H85" s="12">
        <f t="shared" si="2"/>
        <v>22854</v>
      </c>
      <c r="I85" s="8" t="s">
        <v>858</v>
      </c>
      <c r="J85" s="8" t="s">
        <v>52</v>
      </c>
      <c r="K85" s="5" t="s">
        <v>52</v>
      </c>
      <c r="L85" s="5" t="s">
        <v>52</v>
      </c>
      <c r="M85" s="5" t="s">
        <v>52</v>
      </c>
      <c r="N85" s="5" t="s">
        <v>52</v>
      </c>
    </row>
    <row r="86" spans="1:14" ht="30" customHeight="1">
      <c r="A86" s="8" t="s">
        <v>578</v>
      </c>
      <c r="B86" s="8" t="s">
        <v>576</v>
      </c>
      <c r="C86" s="8" t="s">
        <v>439</v>
      </c>
      <c r="D86" s="8" t="s">
        <v>162</v>
      </c>
      <c r="E86" s="12">
        <f>일위대가!F642</f>
        <v>2956</v>
      </c>
      <c r="F86" s="12">
        <f>일위대가!H642</f>
        <v>8484</v>
      </c>
      <c r="G86" s="12">
        <f>일위대가!J642</f>
        <v>0</v>
      </c>
      <c r="H86" s="12">
        <f t="shared" si="2"/>
        <v>11440</v>
      </c>
      <c r="I86" s="8" t="s">
        <v>577</v>
      </c>
      <c r="J86" s="8" t="s">
        <v>52</v>
      </c>
      <c r="K86" s="5" t="s">
        <v>52</v>
      </c>
      <c r="L86" s="5" t="s">
        <v>52</v>
      </c>
      <c r="M86" s="5" t="s">
        <v>52</v>
      </c>
      <c r="N86" s="5" t="s">
        <v>52</v>
      </c>
    </row>
    <row r="87" spans="1:14" ht="30" customHeight="1">
      <c r="A87" s="8" t="s">
        <v>581</v>
      </c>
      <c r="B87" s="8" t="s">
        <v>576</v>
      </c>
      <c r="C87" s="8" t="s">
        <v>534</v>
      </c>
      <c r="D87" s="8" t="s">
        <v>162</v>
      </c>
      <c r="E87" s="12">
        <f>일위대가!F647</f>
        <v>4320</v>
      </c>
      <c r="F87" s="12">
        <f>일위대가!H647</f>
        <v>9014</v>
      </c>
      <c r="G87" s="12">
        <f>일위대가!J647</f>
        <v>0</v>
      </c>
      <c r="H87" s="12">
        <f t="shared" si="2"/>
        <v>13334</v>
      </c>
      <c r="I87" s="8" t="s">
        <v>580</v>
      </c>
      <c r="J87" s="8" t="s">
        <v>52</v>
      </c>
      <c r="K87" s="5" t="s">
        <v>52</v>
      </c>
      <c r="L87" s="5" t="s">
        <v>52</v>
      </c>
      <c r="M87" s="5" t="s">
        <v>52</v>
      </c>
      <c r="N87" s="5" t="s">
        <v>52</v>
      </c>
    </row>
    <row r="88" spans="1:14" ht="30" customHeight="1">
      <c r="A88" s="8" t="s">
        <v>584</v>
      </c>
      <c r="B88" s="8" t="s">
        <v>576</v>
      </c>
      <c r="C88" s="8" t="s">
        <v>166</v>
      </c>
      <c r="D88" s="8" t="s">
        <v>162</v>
      </c>
      <c r="E88" s="12">
        <f>일위대가!F652</f>
        <v>6016</v>
      </c>
      <c r="F88" s="12">
        <f>일위대가!H652</f>
        <v>9014</v>
      </c>
      <c r="G88" s="12">
        <f>일위대가!J652</f>
        <v>0</v>
      </c>
      <c r="H88" s="12">
        <f t="shared" si="2"/>
        <v>15030</v>
      </c>
      <c r="I88" s="8" t="s">
        <v>583</v>
      </c>
      <c r="J88" s="8" t="s">
        <v>52</v>
      </c>
      <c r="K88" s="5" t="s">
        <v>52</v>
      </c>
      <c r="L88" s="5" t="s">
        <v>52</v>
      </c>
      <c r="M88" s="5" t="s">
        <v>52</v>
      </c>
      <c r="N88" s="5" t="s">
        <v>52</v>
      </c>
    </row>
    <row r="89" spans="1:14" ht="30" customHeight="1">
      <c r="A89" s="8" t="s">
        <v>588</v>
      </c>
      <c r="B89" s="8" t="s">
        <v>586</v>
      </c>
      <c r="C89" s="8" t="s">
        <v>486</v>
      </c>
      <c r="D89" s="8" t="s">
        <v>162</v>
      </c>
      <c r="E89" s="12">
        <f>일위대가!F657</f>
        <v>5874</v>
      </c>
      <c r="F89" s="12">
        <f>일위대가!H657</f>
        <v>11666</v>
      </c>
      <c r="G89" s="12">
        <f>일위대가!J657</f>
        <v>0</v>
      </c>
      <c r="H89" s="12">
        <f t="shared" si="2"/>
        <v>17540</v>
      </c>
      <c r="I89" s="8" t="s">
        <v>587</v>
      </c>
      <c r="J89" s="8" t="s">
        <v>52</v>
      </c>
      <c r="K89" s="5" t="s">
        <v>52</v>
      </c>
      <c r="L89" s="5" t="s">
        <v>52</v>
      </c>
      <c r="M89" s="5" t="s">
        <v>52</v>
      </c>
      <c r="N89" s="5" t="s">
        <v>52</v>
      </c>
    </row>
    <row r="90" spans="1:14" ht="30" customHeight="1">
      <c r="A90" s="8" t="s">
        <v>591</v>
      </c>
      <c r="B90" s="8" t="s">
        <v>586</v>
      </c>
      <c r="C90" s="8" t="s">
        <v>439</v>
      </c>
      <c r="D90" s="8" t="s">
        <v>162</v>
      </c>
      <c r="E90" s="12">
        <f>일위대가!F662</f>
        <v>5912</v>
      </c>
      <c r="F90" s="12">
        <f>일위대가!H662</f>
        <v>11666</v>
      </c>
      <c r="G90" s="12">
        <f>일위대가!J662</f>
        <v>0</v>
      </c>
      <c r="H90" s="12">
        <f t="shared" si="2"/>
        <v>17578</v>
      </c>
      <c r="I90" s="8" t="s">
        <v>590</v>
      </c>
      <c r="J90" s="8" t="s">
        <v>52</v>
      </c>
      <c r="K90" s="5" t="s">
        <v>52</v>
      </c>
      <c r="L90" s="5" t="s">
        <v>52</v>
      </c>
      <c r="M90" s="5" t="s">
        <v>52</v>
      </c>
      <c r="N90" s="5" t="s">
        <v>52</v>
      </c>
    </row>
    <row r="91" spans="1:14" ht="30" customHeight="1">
      <c r="A91" s="8" t="s">
        <v>594</v>
      </c>
      <c r="B91" s="8" t="s">
        <v>586</v>
      </c>
      <c r="C91" s="8" t="s">
        <v>166</v>
      </c>
      <c r="D91" s="8" t="s">
        <v>162</v>
      </c>
      <c r="E91" s="12">
        <f>일위대가!F667</f>
        <v>12032</v>
      </c>
      <c r="F91" s="12">
        <f>일위대가!H667</f>
        <v>12726</v>
      </c>
      <c r="G91" s="12">
        <f>일위대가!J667</f>
        <v>0</v>
      </c>
      <c r="H91" s="12">
        <f t="shared" si="2"/>
        <v>24758</v>
      </c>
      <c r="I91" s="8" t="s">
        <v>593</v>
      </c>
      <c r="J91" s="8" t="s">
        <v>52</v>
      </c>
      <c r="K91" s="5" t="s">
        <v>52</v>
      </c>
      <c r="L91" s="5" t="s">
        <v>52</v>
      </c>
      <c r="M91" s="5" t="s">
        <v>52</v>
      </c>
      <c r="N91" s="5" t="s">
        <v>52</v>
      </c>
    </row>
    <row r="92" spans="1:14" ht="30" customHeight="1">
      <c r="A92" s="8" t="s">
        <v>878</v>
      </c>
      <c r="B92" s="8" t="s">
        <v>586</v>
      </c>
      <c r="C92" s="8" t="s">
        <v>562</v>
      </c>
      <c r="D92" s="8" t="s">
        <v>162</v>
      </c>
      <c r="E92" s="12">
        <f>일위대가!F672</f>
        <v>13574</v>
      </c>
      <c r="F92" s="12">
        <f>일위대가!H672</f>
        <v>12726</v>
      </c>
      <c r="G92" s="12">
        <f>일위대가!J672</f>
        <v>0</v>
      </c>
      <c r="H92" s="12">
        <f t="shared" si="2"/>
        <v>26300</v>
      </c>
      <c r="I92" s="8" t="s">
        <v>877</v>
      </c>
      <c r="J92" s="8" t="s">
        <v>52</v>
      </c>
      <c r="K92" s="5" t="s">
        <v>52</v>
      </c>
      <c r="L92" s="5" t="s">
        <v>52</v>
      </c>
      <c r="M92" s="5" t="s">
        <v>52</v>
      </c>
      <c r="N92" s="5" t="s">
        <v>52</v>
      </c>
    </row>
    <row r="93" spans="1:14" ht="30" customHeight="1">
      <c r="A93" s="8" t="s">
        <v>882</v>
      </c>
      <c r="B93" s="8" t="s">
        <v>880</v>
      </c>
      <c r="C93" s="8" t="s">
        <v>562</v>
      </c>
      <c r="D93" s="8" t="s">
        <v>162</v>
      </c>
      <c r="E93" s="12">
        <f>일위대가!F677</f>
        <v>8260</v>
      </c>
      <c r="F93" s="12">
        <f>일위대가!H677</f>
        <v>8484</v>
      </c>
      <c r="G93" s="12">
        <f>일위대가!J677</f>
        <v>0</v>
      </c>
      <c r="H93" s="12">
        <f t="shared" si="2"/>
        <v>16744</v>
      </c>
      <c r="I93" s="8" t="s">
        <v>881</v>
      </c>
      <c r="J93" s="8" t="s">
        <v>52</v>
      </c>
      <c r="K93" s="5" t="s">
        <v>52</v>
      </c>
      <c r="L93" s="5" t="s">
        <v>52</v>
      </c>
      <c r="M93" s="5" t="s">
        <v>52</v>
      </c>
      <c r="N93" s="5" t="s">
        <v>52</v>
      </c>
    </row>
    <row r="94" spans="1:14" ht="30" customHeight="1">
      <c r="A94" s="8" t="s">
        <v>886</v>
      </c>
      <c r="B94" s="8" t="s">
        <v>884</v>
      </c>
      <c r="C94" s="8" t="s">
        <v>166</v>
      </c>
      <c r="D94" s="8" t="s">
        <v>162</v>
      </c>
      <c r="E94" s="12">
        <f>일위대가!F682</f>
        <v>9400</v>
      </c>
      <c r="F94" s="12">
        <f>일위대가!H682</f>
        <v>9544</v>
      </c>
      <c r="G94" s="12">
        <f>일위대가!J682</f>
        <v>0</v>
      </c>
      <c r="H94" s="12">
        <f t="shared" si="2"/>
        <v>18944</v>
      </c>
      <c r="I94" s="8" t="s">
        <v>885</v>
      </c>
      <c r="J94" s="8" t="s">
        <v>52</v>
      </c>
      <c r="K94" s="5" t="s">
        <v>52</v>
      </c>
      <c r="L94" s="5" t="s">
        <v>52</v>
      </c>
      <c r="M94" s="5" t="s">
        <v>52</v>
      </c>
      <c r="N94" s="5" t="s">
        <v>52</v>
      </c>
    </row>
    <row r="95" spans="1:14" ht="30" customHeight="1">
      <c r="A95" s="8" t="s">
        <v>889</v>
      </c>
      <c r="B95" s="8" t="s">
        <v>884</v>
      </c>
      <c r="C95" s="8" t="s">
        <v>562</v>
      </c>
      <c r="D95" s="8" t="s">
        <v>162</v>
      </c>
      <c r="E95" s="12">
        <f>일위대가!F687</f>
        <v>17960</v>
      </c>
      <c r="F95" s="12">
        <f>일위대가!H687</f>
        <v>24392</v>
      </c>
      <c r="G95" s="12">
        <f>일위대가!J687</f>
        <v>0</v>
      </c>
      <c r="H95" s="12">
        <f t="shared" si="2"/>
        <v>42352</v>
      </c>
      <c r="I95" s="8" t="s">
        <v>888</v>
      </c>
      <c r="J95" s="8" t="s">
        <v>52</v>
      </c>
      <c r="K95" s="5" t="s">
        <v>52</v>
      </c>
      <c r="L95" s="5" t="s">
        <v>52</v>
      </c>
      <c r="M95" s="5" t="s">
        <v>52</v>
      </c>
      <c r="N95" s="5" t="s">
        <v>52</v>
      </c>
    </row>
    <row r="96" spans="1:14" ht="30" customHeight="1">
      <c r="A96" s="8" t="s">
        <v>2073</v>
      </c>
      <c r="B96" s="8" t="s">
        <v>2071</v>
      </c>
      <c r="C96" s="8" t="s">
        <v>2067</v>
      </c>
      <c r="D96" s="8" t="s">
        <v>99</v>
      </c>
      <c r="E96" s="12">
        <f>일위대가!F695</f>
        <v>668</v>
      </c>
      <c r="F96" s="12">
        <f>일위대가!H695</f>
        <v>9249</v>
      </c>
      <c r="G96" s="12">
        <f>일위대가!J695</f>
        <v>60</v>
      </c>
      <c r="H96" s="12">
        <f t="shared" si="2"/>
        <v>9977</v>
      </c>
      <c r="I96" s="8" t="s">
        <v>2072</v>
      </c>
      <c r="J96" s="8" t="s">
        <v>52</v>
      </c>
      <c r="K96" s="5" t="s">
        <v>52</v>
      </c>
      <c r="L96" s="5" t="s">
        <v>52</v>
      </c>
      <c r="M96" s="5" t="s">
        <v>52</v>
      </c>
      <c r="N96" s="5" t="s">
        <v>52</v>
      </c>
    </row>
    <row r="97" spans="1:14" ht="30" customHeight="1">
      <c r="A97" s="8" t="s">
        <v>2069</v>
      </c>
      <c r="B97" s="8" t="s">
        <v>2066</v>
      </c>
      <c r="C97" s="8" t="s">
        <v>2067</v>
      </c>
      <c r="D97" s="8" t="s">
        <v>99</v>
      </c>
      <c r="E97" s="12">
        <f>일위대가!F703</f>
        <v>99</v>
      </c>
      <c r="F97" s="12">
        <f>일위대가!H703</f>
        <v>1070</v>
      </c>
      <c r="G97" s="12">
        <f>일위대가!J703</f>
        <v>0</v>
      </c>
      <c r="H97" s="12">
        <f t="shared" si="2"/>
        <v>1169</v>
      </c>
      <c r="I97" s="8" t="s">
        <v>2068</v>
      </c>
      <c r="J97" s="8" t="s">
        <v>52</v>
      </c>
      <c r="K97" s="5" t="s">
        <v>52</v>
      </c>
      <c r="L97" s="5" t="s">
        <v>52</v>
      </c>
      <c r="M97" s="5" t="s">
        <v>52</v>
      </c>
      <c r="N97" s="5" t="s">
        <v>52</v>
      </c>
    </row>
    <row r="98" spans="1:14" ht="30" customHeight="1">
      <c r="A98" s="8" t="s">
        <v>544</v>
      </c>
      <c r="B98" s="8" t="s">
        <v>541</v>
      </c>
      <c r="C98" s="8" t="s">
        <v>542</v>
      </c>
      <c r="D98" s="8" t="s">
        <v>162</v>
      </c>
      <c r="E98" s="12">
        <f>일위대가!F710</f>
        <v>807</v>
      </c>
      <c r="F98" s="12">
        <f>일위대가!H710</f>
        <v>26910</v>
      </c>
      <c r="G98" s="12">
        <f>일위대가!J710</f>
        <v>161</v>
      </c>
      <c r="H98" s="12">
        <f t="shared" si="2"/>
        <v>27878</v>
      </c>
      <c r="I98" s="8" t="s">
        <v>543</v>
      </c>
      <c r="J98" s="8" t="s">
        <v>52</v>
      </c>
      <c r="K98" s="5" t="s">
        <v>52</v>
      </c>
      <c r="L98" s="5" t="s">
        <v>52</v>
      </c>
      <c r="M98" s="5" t="s">
        <v>52</v>
      </c>
      <c r="N98" s="5" t="s">
        <v>52</v>
      </c>
    </row>
    <row r="99" spans="1:14" ht="30" customHeight="1">
      <c r="A99" s="8" t="s">
        <v>548</v>
      </c>
      <c r="B99" s="8" t="s">
        <v>541</v>
      </c>
      <c r="C99" s="8" t="s">
        <v>546</v>
      </c>
      <c r="D99" s="8" t="s">
        <v>162</v>
      </c>
      <c r="E99" s="12">
        <f>일위대가!F717</f>
        <v>1000</v>
      </c>
      <c r="F99" s="12">
        <f>일위대가!H717</f>
        <v>33357</v>
      </c>
      <c r="G99" s="12">
        <f>일위대가!J717</f>
        <v>247</v>
      </c>
      <c r="H99" s="12">
        <f t="shared" si="2"/>
        <v>34604</v>
      </c>
      <c r="I99" s="8" t="s">
        <v>547</v>
      </c>
      <c r="J99" s="8" t="s">
        <v>52</v>
      </c>
      <c r="K99" s="5" t="s">
        <v>52</v>
      </c>
      <c r="L99" s="5" t="s">
        <v>52</v>
      </c>
      <c r="M99" s="5" t="s">
        <v>52</v>
      </c>
      <c r="N99" s="5" t="s">
        <v>52</v>
      </c>
    </row>
    <row r="100" spans="1:14" ht="30" customHeight="1">
      <c r="A100" s="8" t="s">
        <v>552</v>
      </c>
      <c r="B100" s="8" t="s">
        <v>541</v>
      </c>
      <c r="C100" s="8" t="s">
        <v>550</v>
      </c>
      <c r="D100" s="8" t="s">
        <v>162</v>
      </c>
      <c r="E100" s="12">
        <f>일위대가!F724</f>
        <v>1000</v>
      </c>
      <c r="F100" s="12">
        <f>일위대가!H724</f>
        <v>33357</v>
      </c>
      <c r="G100" s="12">
        <f>일위대가!J724</f>
        <v>247</v>
      </c>
      <c r="H100" s="12">
        <f t="shared" ref="H100:H123" si="3">E100+F100+G100</f>
        <v>34604</v>
      </c>
      <c r="I100" s="8" t="s">
        <v>551</v>
      </c>
      <c r="J100" s="8" t="s">
        <v>52</v>
      </c>
      <c r="K100" s="5" t="s">
        <v>52</v>
      </c>
      <c r="L100" s="5" t="s">
        <v>52</v>
      </c>
      <c r="M100" s="5" t="s">
        <v>52</v>
      </c>
      <c r="N100" s="5" t="s">
        <v>52</v>
      </c>
    </row>
    <row r="101" spans="1:14" ht="30" customHeight="1">
      <c r="A101" s="8" t="s">
        <v>556</v>
      </c>
      <c r="B101" s="8" t="s">
        <v>541</v>
      </c>
      <c r="C101" s="8" t="s">
        <v>554</v>
      </c>
      <c r="D101" s="8" t="s">
        <v>162</v>
      </c>
      <c r="E101" s="12">
        <f>일위대가!F731</f>
        <v>1000</v>
      </c>
      <c r="F101" s="12">
        <f>일위대가!H731</f>
        <v>33357</v>
      </c>
      <c r="G101" s="12">
        <f>일위대가!J731</f>
        <v>247</v>
      </c>
      <c r="H101" s="12">
        <f t="shared" si="3"/>
        <v>34604</v>
      </c>
      <c r="I101" s="8" t="s">
        <v>555</v>
      </c>
      <c r="J101" s="8" t="s">
        <v>52</v>
      </c>
      <c r="K101" s="5" t="s">
        <v>52</v>
      </c>
      <c r="L101" s="5" t="s">
        <v>52</v>
      </c>
      <c r="M101" s="5" t="s">
        <v>52</v>
      </c>
      <c r="N101" s="5" t="s">
        <v>52</v>
      </c>
    </row>
    <row r="102" spans="1:14" ht="30" customHeight="1">
      <c r="A102" s="8" t="s">
        <v>863</v>
      </c>
      <c r="B102" s="8" t="s">
        <v>541</v>
      </c>
      <c r="C102" s="8" t="s">
        <v>861</v>
      </c>
      <c r="D102" s="8" t="s">
        <v>162</v>
      </c>
      <c r="E102" s="12">
        <f>일위대가!F738</f>
        <v>1194</v>
      </c>
      <c r="F102" s="12">
        <f>일위대가!H738</f>
        <v>39804</v>
      </c>
      <c r="G102" s="12">
        <f>일위대가!J738</f>
        <v>333</v>
      </c>
      <c r="H102" s="12">
        <f t="shared" si="3"/>
        <v>41331</v>
      </c>
      <c r="I102" s="8" t="s">
        <v>862</v>
      </c>
      <c r="J102" s="8" t="s">
        <v>52</v>
      </c>
      <c r="K102" s="5" t="s">
        <v>52</v>
      </c>
      <c r="L102" s="5" t="s">
        <v>52</v>
      </c>
      <c r="M102" s="5" t="s">
        <v>52</v>
      </c>
      <c r="N102" s="5" t="s">
        <v>52</v>
      </c>
    </row>
    <row r="103" spans="1:14" ht="30" customHeight="1">
      <c r="A103" s="8" t="s">
        <v>560</v>
      </c>
      <c r="B103" s="8" t="s">
        <v>541</v>
      </c>
      <c r="C103" s="8" t="s">
        <v>558</v>
      </c>
      <c r="D103" s="8" t="s">
        <v>162</v>
      </c>
      <c r="E103" s="12">
        <f>일위대가!F745</f>
        <v>1194</v>
      </c>
      <c r="F103" s="12">
        <f>일위대가!H745</f>
        <v>39804</v>
      </c>
      <c r="G103" s="12">
        <f>일위대가!J745</f>
        <v>333</v>
      </c>
      <c r="H103" s="12">
        <f t="shared" si="3"/>
        <v>41331</v>
      </c>
      <c r="I103" s="8" t="s">
        <v>559</v>
      </c>
      <c r="J103" s="8" t="s">
        <v>52</v>
      </c>
      <c r="K103" s="5" t="s">
        <v>52</v>
      </c>
      <c r="L103" s="5" t="s">
        <v>52</v>
      </c>
      <c r="M103" s="5" t="s">
        <v>52</v>
      </c>
      <c r="N103" s="5" t="s">
        <v>52</v>
      </c>
    </row>
    <row r="104" spans="1:14" ht="30" customHeight="1">
      <c r="A104" s="8" t="s">
        <v>564</v>
      </c>
      <c r="B104" s="8" t="s">
        <v>541</v>
      </c>
      <c r="C104" s="8" t="s">
        <v>562</v>
      </c>
      <c r="D104" s="8" t="s">
        <v>162</v>
      </c>
      <c r="E104" s="12">
        <f>일위대가!F752</f>
        <v>1387</v>
      </c>
      <c r="F104" s="12">
        <f>일위대가!H752</f>
        <v>46252</v>
      </c>
      <c r="G104" s="12">
        <f>일위대가!J752</f>
        <v>419</v>
      </c>
      <c r="H104" s="12">
        <f t="shared" si="3"/>
        <v>48058</v>
      </c>
      <c r="I104" s="8" t="s">
        <v>563</v>
      </c>
      <c r="J104" s="8" t="s">
        <v>52</v>
      </c>
      <c r="K104" s="5" t="s">
        <v>52</v>
      </c>
      <c r="L104" s="5" t="s">
        <v>52</v>
      </c>
      <c r="M104" s="5" t="s">
        <v>52</v>
      </c>
      <c r="N104" s="5" t="s">
        <v>52</v>
      </c>
    </row>
    <row r="105" spans="1:14" ht="30" customHeight="1">
      <c r="A105" s="8" t="s">
        <v>867</v>
      </c>
      <c r="B105" s="8" t="s">
        <v>541</v>
      </c>
      <c r="C105" s="8" t="s">
        <v>850</v>
      </c>
      <c r="D105" s="8" t="s">
        <v>162</v>
      </c>
      <c r="E105" s="12">
        <f>일위대가!F759</f>
        <v>1765</v>
      </c>
      <c r="F105" s="12">
        <f>일위대가!H759</f>
        <v>58866</v>
      </c>
      <c r="G105" s="12">
        <f>일위대가!J759</f>
        <v>592</v>
      </c>
      <c r="H105" s="12">
        <f t="shared" si="3"/>
        <v>61223</v>
      </c>
      <c r="I105" s="8" t="s">
        <v>866</v>
      </c>
      <c r="J105" s="8" t="s">
        <v>52</v>
      </c>
      <c r="K105" s="5" t="s">
        <v>52</v>
      </c>
      <c r="L105" s="5" t="s">
        <v>52</v>
      </c>
      <c r="M105" s="5" t="s">
        <v>52</v>
      </c>
      <c r="N105" s="5" t="s">
        <v>52</v>
      </c>
    </row>
    <row r="106" spans="1:14" ht="30" customHeight="1">
      <c r="A106" s="8" t="s">
        <v>568</v>
      </c>
      <c r="B106" s="8" t="s">
        <v>566</v>
      </c>
      <c r="C106" s="8" t="s">
        <v>550</v>
      </c>
      <c r="D106" s="8" t="s">
        <v>162</v>
      </c>
      <c r="E106" s="12">
        <f>일위대가!F766</f>
        <v>1278</v>
      </c>
      <c r="F106" s="12">
        <f>일위대가!H766</f>
        <v>42608</v>
      </c>
      <c r="G106" s="12">
        <f>일위대가!J766</f>
        <v>316</v>
      </c>
      <c r="H106" s="12">
        <f t="shared" si="3"/>
        <v>44202</v>
      </c>
      <c r="I106" s="8" t="s">
        <v>567</v>
      </c>
      <c r="J106" s="8" t="s">
        <v>52</v>
      </c>
      <c r="K106" s="5" t="s">
        <v>52</v>
      </c>
      <c r="L106" s="5" t="s">
        <v>52</v>
      </c>
      <c r="M106" s="5" t="s">
        <v>52</v>
      </c>
      <c r="N106" s="5" t="s">
        <v>52</v>
      </c>
    </row>
    <row r="107" spans="1:14" ht="30" customHeight="1">
      <c r="A107" s="8" t="s">
        <v>571</v>
      </c>
      <c r="B107" s="8" t="s">
        <v>566</v>
      </c>
      <c r="C107" s="8" t="s">
        <v>554</v>
      </c>
      <c r="D107" s="8" t="s">
        <v>162</v>
      </c>
      <c r="E107" s="12">
        <f>일위대가!F773</f>
        <v>1278</v>
      </c>
      <c r="F107" s="12">
        <f>일위대가!H773</f>
        <v>42608</v>
      </c>
      <c r="G107" s="12">
        <f>일위대가!J773</f>
        <v>316</v>
      </c>
      <c r="H107" s="12">
        <f t="shared" si="3"/>
        <v>44202</v>
      </c>
      <c r="I107" s="8" t="s">
        <v>570</v>
      </c>
      <c r="J107" s="8" t="s">
        <v>52</v>
      </c>
      <c r="K107" s="5" t="s">
        <v>52</v>
      </c>
      <c r="L107" s="5" t="s">
        <v>52</v>
      </c>
      <c r="M107" s="5" t="s">
        <v>52</v>
      </c>
      <c r="N107" s="5" t="s">
        <v>52</v>
      </c>
    </row>
    <row r="108" spans="1:14" ht="30" customHeight="1">
      <c r="A108" s="8" t="s">
        <v>574</v>
      </c>
      <c r="B108" s="8" t="s">
        <v>566</v>
      </c>
      <c r="C108" s="8" t="s">
        <v>562</v>
      </c>
      <c r="D108" s="8" t="s">
        <v>162</v>
      </c>
      <c r="E108" s="12">
        <f>일위대가!F780</f>
        <v>1774</v>
      </c>
      <c r="F108" s="12">
        <f>일위대가!H780</f>
        <v>59146</v>
      </c>
      <c r="G108" s="12">
        <f>일위대가!J780</f>
        <v>534</v>
      </c>
      <c r="H108" s="12">
        <f t="shared" si="3"/>
        <v>61454</v>
      </c>
      <c r="I108" s="8" t="s">
        <v>573</v>
      </c>
      <c r="J108" s="8" t="s">
        <v>52</v>
      </c>
      <c r="K108" s="5" t="s">
        <v>52</v>
      </c>
      <c r="L108" s="5" t="s">
        <v>52</v>
      </c>
      <c r="M108" s="5" t="s">
        <v>52</v>
      </c>
      <c r="N108" s="5" t="s">
        <v>52</v>
      </c>
    </row>
    <row r="109" spans="1:14" ht="30" customHeight="1">
      <c r="A109" s="8" t="s">
        <v>871</v>
      </c>
      <c r="B109" s="8" t="s">
        <v>566</v>
      </c>
      <c r="C109" s="8" t="s">
        <v>850</v>
      </c>
      <c r="D109" s="8" t="s">
        <v>162</v>
      </c>
      <c r="E109" s="12">
        <f>일위대가!F787</f>
        <v>2253</v>
      </c>
      <c r="F109" s="12">
        <f>일위대가!H787</f>
        <v>75124</v>
      </c>
      <c r="G109" s="12">
        <f>일위대가!J787</f>
        <v>759</v>
      </c>
      <c r="H109" s="12">
        <f t="shared" si="3"/>
        <v>78136</v>
      </c>
      <c r="I109" s="8" t="s">
        <v>870</v>
      </c>
      <c r="J109" s="8" t="s">
        <v>52</v>
      </c>
      <c r="K109" s="5" t="s">
        <v>52</v>
      </c>
      <c r="L109" s="5" t="s">
        <v>52</v>
      </c>
      <c r="M109" s="5" t="s">
        <v>52</v>
      </c>
      <c r="N109" s="5" t="s">
        <v>52</v>
      </c>
    </row>
    <row r="110" spans="1:14" ht="30" customHeight="1">
      <c r="A110" s="8" t="s">
        <v>875</v>
      </c>
      <c r="B110" s="8" t="s">
        <v>566</v>
      </c>
      <c r="C110" s="8" t="s">
        <v>873</v>
      </c>
      <c r="D110" s="8" t="s">
        <v>162</v>
      </c>
      <c r="E110" s="12">
        <f>일위대가!F794</f>
        <v>2253</v>
      </c>
      <c r="F110" s="12">
        <f>일위대가!H794</f>
        <v>75124</v>
      </c>
      <c r="G110" s="12">
        <f>일위대가!J794</f>
        <v>759</v>
      </c>
      <c r="H110" s="12">
        <f t="shared" si="3"/>
        <v>78136</v>
      </c>
      <c r="I110" s="8" t="s">
        <v>874</v>
      </c>
      <c r="J110" s="8" t="s">
        <v>52</v>
      </c>
      <c r="K110" s="5" t="s">
        <v>52</v>
      </c>
      <c r="L110" s="5" t="s">
        <v>52</v>
      </c>
      <c r="M110" s="5" t="s">
        <v>52</v>
      </c>
      <c r="N110" s="5" t="s">
        <v>52</v>
      </c>
    </row>
    <row r="111" spans="1:14" ht="30" customHeight="1">
      <c r="A111" s="8" t="s">
        <v>975</v>
      </c>
      <c r="B111" s="8" t="s">
        <v>566</v>
      </c>
      <c r="C111" s="8" t="s">
        <v>947</v>
      </c>
      <c r="D111" s="8" t="s">
        <v>162</v>
      </c>
      <c r="E111" s="12">
        <f>일위대가!F801</f>
        <v>2707</v>
      </c>
      <c r="F111" s="12">
        <f>일위대가!H801</f>
        <v>90261</v>
      </c>
      <c r="G111" s="12">
        <f>일위대가!J801</f>
        <v>983</v>
      </c>
      <c r="H111" s="12">
        <f t="shared" si="3"/>
        <v>93951</v>
      </c>
      <c r="I111" s="8" t="s">
        <v>974</v>
      </c>
      <c r="J111" s="8" t="s">
        <v>52</v>
      </c>
      <c r="K111" s="5" t="s">
        <v>52</v>
      </c>
      <c r="L111" s="5" t="s">
        <v>52</v>
      </c>
      <c r="M111" s="5" t="s">
        <v>52</v>
      </c>
      <c r="N111" s="5" t="s">
        <v>52</v>
      </c>
    </row>
    <row r="112" spans="1:14" ht="30" customHeight="1">
      <c r="A112" s="8" t="s">
        <v>978</v>
      </c>
      <c r="B112" s="8" t="s">
        <v>566</v>
      </c>
      <c r="C112" s="8" t="s">
        <v>969</v>
      </c>
      <c r="D112" s="8" t="s">
        <v>162</v>
      </c>
      <c r="E112" s="12">
        <f>일위대가!F808</f>
        <v>3170</v>
      </c>
      <c r="F112" s="12">
        <f>일위대가!H808</f>
        <v>105679</v>
      </c>
      <c r="G112" s="12">
        <f>일위대가!J808</f>
        <v>1201</v>
      </c>
      <c r="H112" s="12">
        <f t="shared" si="3"/>
        <v>110050</v>
      </c>
      <c r="I112" s="8" t="s">
        <v>977</v>
      </c>
      <c r="J112" s="8" t="s">
        <v>52</v>
      </c>
      <c r="K112" s="5" t="s">
        <v>52</v>
      </c>
      <c r="L112" s="5" t="s">
        <v>52</v>
      </c>
      <c r="M112" s="5" t="s">
        <v>52</v>
      </c>
      <c r="N112" s="5" t="s">
        <v>52</v>
      </c>
    </row>
    <row r="113" spans="1:14" ht="30" customHeight="1">
      <c r="A113" s="8" t="s">
        <v>982</v>
      </c>
      <c r="B113" s="8" t="s">
        <v>566</v>
      </c>
      <c r="C113" s="8" t="s">
        <v>980</v>
      </c>
      <c r="D113" s="8" t="s">
        <v>162</v>
      </c>
      <c r="E113" s="12">
        <f>일위대가!F815</f>
        <v>3649</v>
      </c>
      <c r="F113" s="12">
        <f>일위대가!H815</f>
        <v>121657</v>
      </c>
      <c r="G113" s="12">
        <f>일위대가!J815</f>
        <v>1420</v>
      </c>
      <c r="H113" s="12">
        <f t="shared" si="3"/>
        <v>126726</v>
      </c>
      <c r="I113" s="8" t="s">
        <v>981</v>
      </c>
      <c r="J113" s="8" t="s">
        <v>52</v>
      </c>
      <c r="K113" s="5" t="s">
        <v>52</v>
      </c>
      <c r="L113" s="5" t="s">
        <v>52</v>
      </c>
      <c r="M113" s="5" t="s">
        <v>52</v>
      </c>
      <c r="N113" s="5" t="s">
        <v>52</v>
      </c>
    </row>
    <row r="114" spans="1:14" ht="30" customHeight="1">
      <c r="A114" s="8" t="s">
        <v>1094</v>
      </c>
      <c r="B114" s="8" t="s">
        <v>1090</v>
      </c>
      <c r="C114" s="8" t="s">
        <v>1091</v>
      </c>
      <c r="D114" s="8" t="s">
        <v>1092</v>
      </c>
      <c r="E114" s="12">
        <f>일위대가!F821</f>
        <v>9507</v>
      </c>
      <c r="F114" s="12">
        <f>일위대가!H821</f>
        <v>316929</v>
      </c>
      <c r="G114" s="12">
        <f>일위대가!J821</f>
        <v>0</v>
      </c>
      <c r="H114" s="12">
        <f t="shared" si="3"/>
        <v>326436</v>
      </c>
      <c r="I114" s="8" t="s">
        <v>1093</v>
      </c>
      <c r="J114" s="8" t="s">
        <v>52</v>
      </c>
      <c r="K114" s="5" t="s">
        <v>52</v>
      </c>
      <c r="L114" s="5" t="s">
        <v>52</v>
      </c>
      <c r="M114" s="5" t="s">
        <v>52</v>
      </c>
      <c r="N114" s="5" t="s">
        <v>52</v>
      </c>
    </row>
    <row r="115" spans="1:14" ht="30" customHeight="1">
      <c r="A115" s="8" t="s">
        <v>1098</v>
      </c>
      <c r="B115" s="8" t="s">
        <v>1090</v>
      </c>
      <c r="C115" s="8" t="s">
        <v>1096</v>
      </c>
      <c r="D115" s="8" t="s">
        <v>1092</v>
      </c>
      <c r="E115" s="12">
        <f>일위대가!F827</f>
        <v>11461</v>
      </c>
      <c r="F115" s="12">
        <f>일위대가!H827</f>
        <v>382061</v>
      </c>
      <c r="G115" s="12">
        <f>일위대가!J827</f>
        <v>0</v>
      </c>
      <c r="H115" s="12">
        <f t="shared" si="3"/>
        <v>393522</v>
      </c>
      <c r="I115" s="8" t="s">
        <v>1097</v>
      </c>
      <c r="J115" s="8" t="s">
        <v>52</v>
      </c>
      <c r="K115" s="5" t="s">
        <v>52</v>
      </c>
      <c r="L115" s="5" t="s">
        <v>52</v>
      </c>
      <c r="M115" s="5" t="s">
        <v>52</v>
      </c>
      <c r="N115" s="5" t="s">
        <v>52</v>
      </c>
    </row>
    <row r="116" spans="1:14" ht="30" customHeight="1">
      <c r="A116" s="8" t="s">
        <v>1102</v>
      </c>
      <c r="B116" s="8" t="s">
        <v>1100</v>
      </c>
      <c r="C116" s="8" t="s">
        <v>1091</v>
      </c>
      <c r="D116" s="8" t="s">
        <v>1092</v>
      </c>
      <c r="E116" s="12">
        <f>일위대가!F831</f>
        <v>221</v>
      </c>
      <c r="F116" s="12">
        <f>일위대가!H831</f>
        <v>382</v>
      </c>
      <c r="G116" s="12">
        <f>일위대가!J831</f>
        <v>43</v>
      </c>
      <c r="H116" s="12">
        <f t="shared" si="3"/>
        <v>646</v>
      </c>
      <c r="I116" s="8" t="s">
        <v>1101</v>
      </c>
      <c r="J116" s="8" t="s">
        <v>52</v>
      </c>
      <c r="K116" s="5" t="s">
        <v>52</v>
      </c>
      <c r="L116" s="5" t="s">
        <v>52</v>
      </c>
      <c r="M116" s="5" t="s">
        <v>52</v>
      </c>
      <c r="N116" s="5" t="s">
        <v>52</v>
      </c>
    </row>
    <row r="117" spans="1:14" ht="30" customHeight="1">
      <c r="A117" s="8" t="s">
        <v>1106</v>
      </c>
      <c r="B117" s="8" t="s">
        <v>1100</v>
      </c>
      <c r="C117" s="8" t="s">
        <v>1104</v>
      </c>
      <c r="D117" s="8" t="s">
        <v>1092</v>
      </c>
      <c r="E117" s="12">
        <f>일위대가!F835</f>
        <v>552</v>
      </c>
      <c r="F117" s="12">
        <f>일위대가!H835</f>
        <v>957</v>
      </c>
      <c r="G117" s="12">
        <f>일위대가!J835</f>
        <v>108</v>
      </c>
      <c r="H117" s="12">
        <f t="shared" si="3"/>
        <v>1617</v>
      </c>
      <c r="I117" s="8" t="s">
        <v>1105</v>
      </c>
      <c r="J117" s="8" t="s">
        <v>52</v>
      </c>
      <c r="K117" s="5" t="s">
        <v>52</v>
      </c>
      <c r="L117" s="5" t="s">
        <v>52</v>
      </c>
      <c r="M117" s="5" t="s">
        <v>52</v>
      </c>
      <c r="N117" s="5" t="s">
        <v>52</v>
      </c>
    </row>
    <row r="118" spans="1:14" ht="30" customHeight="1">
      <c r="A118" s="8" t="s">
        <v>1112</v>
      </c>
      <c r="B118" s="8" t="s">
        <v>1109</v>
      </c>
      <c r="C118" s="8" t="s">
        <v>52</v>
      </c>
      <c r="D118" s="8" t="s">
        <v>1110</v>
      </c>
      <c r="E118" s="12">
        <f>일위대가!F852</f>
        <v>6285</v>
      </c>
      <c r="F118" s="12">
        <f>일위대가!H852</f>
        <v>114596</v>
      </c>
      <c r="G118" s="12">
        <f>일위대가!J852</f>
        <v>0</v>
      </c>
      <c r="H118" s="12">
        <f t="shared" si="3"/>
        <v>120881</v>
      </c>
      <c r="I118" s="8" t="s">
        <v>1111</v>
      </c>
      <c r="J118" s="8" t="s">
        <v>52</v>
      </c>
      <c r="K118" s="5" t="s">
        <v>52</v>
      </c>
      <c r="L118" s="5" t="s">
        <v>52</v>
      </c>
      <c r="M118" s="5" t="s">
        <v>52</v>
      </c>
      <c r="N118" s="5" t="s">
        <v>52</v>
      </c>
    </row>
    <row r="119" spans="1:14" ht="30" customHeight="1">
      <c r="A119" s="8" t="s">
        <v>1116</v>
      </c>
      <c r="B119" s="8" t="s">
        <v>1114</v>
      </c>
      <c r="C119" s="8" t="s">
        <v>52</v>
      </c>
      <c r="D119" s="8" t="s">
        <v>99</v>
      </c>
      <c r="E119" s="12">
        <f>일위대가!F858</f>
        <v>215</v>
      </c>
      <c r="F119" s="12">
        <f>일위대가!H858</f>
        <v>3321</v>
      </c>
      <c r="G119" s="12">
        <f>일위대가!J858</f>
        <v>0</v>
      </c>
      <c r="H119" s="12">
        <f t="shared" si="3"/>
        <v>3536</v>
      </c>
      <c r="I119" s="8" t="s">
        <v>1115</v>
      </c>
      <c r="J119" s="8" t="s">
        <v>52</v>
      </c>
      <c r="K119" s="5" t="s">
        <v>52</v>
      </c>
      <c r="L119" s="5" t="s">
        <v>52</v>
      </c>
      <c r="M119" s="5" t="s">
        <v>52</v>
      </c>
      <c r="N119" s="5" t="s">
        <v>52</v>
      </c>
    </row>
    <row r="120" spans="1:14" ht="30" customHeight="1">
      <c r="A120" s="8" t="s">
        <v>1120</v>
      </c>
      <c r="B120" s="8" t="s">
        <v>1118</v>
      </c>
      <c r="C120" s="8" t="s">
        <v>52</v>
      </c>
      <c r="D120" s="8" t="s">
        <v>162</v>
      </c>
      <c r="E120" s="12">
        <f>일위대가!F864</f>
        <v>10078</v>
      </c>
      <c r="F120" s="12">
        <f>일위대가!H864</f>
        <v>2605</v>
      </c>
      <c r="G120" s="12">
        <f>일위대가!J864</f>
        <v>0</v>
      </c>
      <c r="H120" s="12">
        <f t="shared" si="3"/>
        <v>12683</v>
      </c>
      <c r="I120" s="8" t="s">
        <v>1119</v>
      </c>
      <c r="J120" s="8" t="s">
        <v>52</v>
      </c>
      <c r="K120" s="5" t="s">
        <v>52</v>
      </c>
      <c r="L120" s="5" t="s">
        <v>52</v>
      </c>
      <c r="M120" s="5" t="s">
        <v>52</v>
      </c>
      <c r="N120" s="5" t="s">
        <v>52</v>
      </c>
    </row>
    <row r="121" spans="1:14" ht="30" customHeight="1">
      <c r="A121" s="8" t="s">
        <v>186</v>
      </c>
      <c r="B121" s="8" t="s">
        <v>184</v>
      </c>
      <c r="C121" s="8" t="s">
        <v>52</v>
      </c>
      <c r="D121" s="8" t="s">
        <v>99</v>
      </c>
      <c r="E121" s="12">
        <f>일위대가!F870</f>
        <v>171</v>
      </c>
      <c r="F121" s="12">
        <f>일위대가!H870</f>
        <v>0</v>
      </c>
      <c r="G121" s="12">
        <f>일위대가!J870</f>
        <v>0</v>
      </c>
      <c r="H121" s="12">
        <f t="shared" si="3"/>
        <v>171</v>
      </c>
      <c r="I121" s="8" t="s">
        <v>185</v>
      </c>
      <c r="J121" s="8" t="s">
        <v>52</v>
      </c>
      <c r="K121" s="5" t="s">
        <v>52</v>
      </c>
      <c r="L121" s="5" t="s">
        <v>52</v>
      </c>
      <c r="M121" s="5" t="s">
        <v>52</v>
      </c>
      <c r="N121" s="5" t="s">
        <v>52</v>
      </c>
    </row>
    <row r="122" spans="1:14" ht="30" customHeight="1">
      <c r="A122" s="8" t="s">
        <v>1124</v>
      </c>
      <c r="B122" s="8" t="s">
        <v>1122</v>
      </c>
      <c r="C122" s="8" t="s">
        <v>1071</v>
      </c>
      <c r="D122" s="8" t="s">
        <v>162</v>
      </c>
      <c r="E122" s="12">
        <f>일위대가!F876</f>
        <v>2648</v>
      </c>
      <c r="F122" s="12">
        <f>일위대가!H876</f>
        <v>52971</v>
      </c>
      <c r="G122" s="12">
        <f>일위대가!J876</f>
        <v>0</v>
      </c>
      <c r="H122" s="12">
        <f t="shared" si="3"/>
        <v>55619</v>
      </c>
      <c r="I122" s="8" t="s">
        <v>1123</v>
      </c>
      <c r="J122" s="8" t="s">
        <v>52</v>
      </c>
      <c r="K122" s="5" t="s">
        <v>52</v>
      </c>
      <c r="L122" s="5" t="s">
        <v>52</v>
      </c>
      <c r="M122" s="5" t="s">
        <v>52</v>
      </c>
      <c r="N122" s="5" t="s">
        <v>52</v>
      </c>
    </row>
    <row r="123" spans="1:14" ht="30" customHeight="1">
      <c r="A123" s="8" t="s">
        <v>1128</v>
      </c>
      <c r="B123" s="8" t="s">
        <v>1126</v>
      </c>
      <c r="C123" s="8" t="s">
        <v>534</v>
      </c>
      <c r="D123" s="8" t="s">
        <v>162</v>
      </c>
      <c r="E123" s="12">
        <f>일위대가!F883</f>
        <v>1929</v>
      </c>
      <c r="F123" s="12">
        <f>일위대가!H883</f>
        <v>192948</v>
      </c>
      <c r="G123" s="12">
        <f>일위대가!J883</f>
        <v>0</v>
      </c>
      <c r="H123" s="12">
        <f t="shared" si="3"/>
        <v>194877</v>
      </c>
      <c r="I123" s="8" t="s">
        <v>1127</v>
      </c>
      <c r="J123" s="8" t="s">
        <v>52</v>
      </c>
      <c r="K123" s="5" t="s">
        <v>52</v>
      </c>
      <c r="L123" s="5" t="s">
        <v>52</v>
      </c>
      <c r="M123" s="5" t="s">
        <v>52</v>
      </c>
      <c r="N123" s="5" t="s">
        <v>52</v>
      </c>
    </row>
  </sheetData>
  <mergeCells count="2">
    <mergeCell ref="A1:J1"/>
    <mergeCell ref="A2:J2"/>
  </mergeCells>
  <phoneticPr fontId="1" type="noConversion"/>
  <pageMargins left="0.78740157480314954" right="0" top="0.39370078740157477" bottom="0.39370078740157477" header="0" footer="0"/>
  <pageSetup paperSize="9" scale="8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883"/>
  <sheetViews>
    <sheetView workbookViewId="0">
      <pane ySplit="3" topLeftCell="A4" activePane="bottomLeft" state="frozen"/>
      <selection pane="bottomLeft" activeCell="A2" sqref="A2:A3"/>
    </sheetView>
  </sheetViews>
  <sheetFormatPr defaultRowHeight="16.5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35" width="2.625" hidden="1" customWidth="1"/>
    <col min="36" max="36" width="1.625" hidden="1" customWidth="1"/>
    <col min="37" max="37" width="24.625" hidden="1" customWidth="1"/>
    <col min="38" max="39" width="2.625" hidden="1" customWidth="1"/>
  </cols>
  <sheetData>
    <row r="1" spans="1:39" ht="30" customHeight="1">
      <c r="A1" s="23" t="s">
        <v>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39" ht="30" customHeight="1">
      <c r="A2" s="20" t="s">
        <v>2</v>
      </c>
      <c r="B2" s="20" t="s">
        <v>3</v>
      </c>
      <c r="C2" s="20" t="s">
        <v>4</v>
      </c>
      <c r="D2" s="20" t="s">
        <v>5</v>
      </c>
      <c r="E2" s="20" t="s">
        <v>6</v>
      </c>
      <c r="F2" s="20"/>
      <c r="G2" s="20" t="s">
        <v>9</v>
      </c>
      <c r="H2" s="20"/>
      <c r="I2" s="20" t="s">
        <v>10</v>
      </c>
      <c r="J2" s="20"/>
      <c r="K2" s="20" t="s">
        <v>11</v>
      </c>
      <c r="L2" s="20"/>
      <c r="M2" s="20" t="s">
        <v>12</v>
      </c>
      <c r="N2" s="19" t="s">
        <v>1447</v>
      </c>
      <c r="O2" s="19" t="s">
        <v>20</v>
      </c>
      <c r="P2" s="19" t="s">
        <v>22</v>
      </c>
      <c r="Q2" s="19" t="s">
        <v>23</v>
      </c>
      <c r="R2" s="19" t="s">
        <v>1448</v>
      </c>
      <c r="S2" s="19" t="s">
        <v>25</v>
      </c>
      <c r="T2" s="19" t="s">
        <v>26</v>
      </c>
      <c r="U2" s="19" t="s">
        <v>27</v>
      </c>
      <c r="V2" s="19" t="s">
        <v>28</v>
      </c>
      <c r="W2" s="19" t="s">
        <v>29</v>
      </c>
      <c r="X2" s="19" t="s">
        <v>30</v>
      </c>
      <c r="Y2" s="19" t="s">
        <v>31</v>
      </c>
      <c r="Z2" s="19" t="s">
        <v>32</v>
      </c>
      <c r="AA2" s="19" t="s">
        <v>33</v>
      </c>
      <c r="AB2" s="19" t="s">
        <v>34</v>
      </c>
      <c r="AC2" s="19" t="s">
        <v>35</v>
      </c>
      <c r="AD2" s="19" t="s">
        <v>1449</v>
      </c>
      <c r="AE2" s="19" t="s">
        <v>1450</v>
      </c>
      <c r="AF2" s="19" t="s">
        <v>1451</v>
      </c>
      <c r="AG2" s="19" t="s">
        <v>1452</v>
      </c>
      <c r="AH2" s="19" t="s">
        <v>1453</v>
      </c>
      <c r="AI2" s="19" t="s">
        <v>1454</v>
      </c>
      <c r="AJ2" s="19" t="s">
        <v>48</v>
      </c>
      <c r="AK2" s="19" t="s">
        <v>1455</v>
      </c>
      <c r="AL2" s="2" t="s">
        <v>1446</v>
      </c>
      <c r="AM2" s="2" t="s">
        <v>21</v>
      </c>
    </row>
    <row r="3" spans="1:39" ht="30" customHeight="1">
      <c r="A3" s="20"/>
      <c r="B3" s="20"/>
      <c r="C3" s="20"/>
      <c r="D3" s="20"/>
      <c r="E3" s="3" t="s">
        <v>7</v>
      </c>
      <c r="F3" s="3" t="s">
        <v>8</v>
      </c>
      <c r="G3" s="3" t="s">
        <v>7</v>
      </c>
      <c r="H3" s="3" t="s">
        <v>8</v>
      </c>
      <c r="I3" s="3" t="s">
        <v>7</v>
      </c>
      <c r="J3" s="3" t="s">
        <v>8</v>
      </c>
      <c r="K3" s="3" t="s">
        <v>7</v>
      </c>
      <c r="L3" s="3" t="s">
        <v>8</v>
      </c>
      <c r="M3" s="20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</row>
    <row r="4" spans="1:39" ht="30" customHeight="1">
      <c r="A4" s="24" t="s">
        <v>1456</v>
      </c>
      <c r="B4" s="24"/>
      <c r="C4" s="24"/>
      <c r="D4" s="24"/>
      <c r="E4" s="25"/>
      <c r="F4" s="26"/>
      <c r="G4" s="25"/>
      <c r="H4" s="26"/>
      <c r="I4" s="25"/>
      <c r="J4" s="26"/>
      <c r="K4" s="25"/>
      <c r="L4" s="26"/>
      <c r="M4" s="24"/>
      <c r="N4" s="2" t="s">
        <v>1457</v>
      </c>
    </row>
    <row r="5" spans="1:39" ht="30" customHeight="1">
      <c r="A5" s="8" t="s">
        <v>1463</v>
      </c>
      <c r="B5" s="8" t="s">
        <v>1459</v>
      </c>
      <c r="C5" s="8" t="s">
        <v>60</v>
      </c>
      <c r="D5" s="9">
        <v>0.23619999999999999</v>
      </c>
      <c r="E5" s="11">
        <f>단가대비표!O6</f>
        <v>0</v>
      </c>
      <c r="F5" s="12">
        <f>TRUNC(E5*D5,1)</f>
        <v>0</v>
      </c>
      <c r="G5" s="11">
        <f>단가대비표!P6</f>
        <v>0</v>
      </c>
      <c r="H5" s="12">
        <f>TRUNC(G5*D5,1)</f>
        <v>0</v>
      </c>
      <c r="I5" s="11">
        <f>단가대비표!V6</f>
        <v>337</v>
      </c>
      <c r="J5" s="12">
        <f>TRUNC(I5*D5,1)</f>
        <v>79.5</v>
      </c>
      <c r="K5" s="11">
        <f>TRUNC(E5+G5+I5,1)</f>
        <v>337</v>
      </c>
      <c r="L5" s="12">
        <f>TRUNC(F5+H5+J5,1)</f>
        <v>79.5</v>
      </c>
      <c r="M5" s="8" t="s">
        <v>1464</v>
      </c>
      <c r="N5" s="5" t="s">
        <v>1457</v>
      </c>
      <c r="O5" s="5" t="s">
        <v>1465</v>
      </c>
      <c r="P5" s="5" t="s">
        <v>62</v>
      </c>
      <c r="Q5" s="5" t="s">
        <v>62</v>
      </c>
      <c r="R5" s="5" t="s">
        <v>63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5" t="s">
        <v>52</v>
      </c>
      <c r="AK5" s="5" t="s">
        <v>1466</v>
      </c>
      <c r="AL5" s="5" t="s">
        <v>52</v>
      </c>
      <c r="AM5" s="5" t="s">
        <v>52</v>
      </c>
    </row>
    <row r="6" spans="1:39" ht="30" customHeight="1">
      <c r="A6" s="8" t="s">
        <v>1467</v>
      </c>
      <c r="B6" s="8" t="s">
        <v>52</v>
      </c>
      <c r="C6" s="8" t="s">
        <v>52</v>
      </c>
      <c r="D6" s="9"/>
      <c r="E6" s="11"/>
      <c r="F6" s="12">
        <f>TRUNC(SUMIF(N5:N5, N4, F5:F5),0)</f>
        <v>0</v>
      </c>
      <c r="G6" s="11"/>
      <c r="H6" s="12">
        <f>TRUNC(SUMIF(N5:N5, N4, H5:H5),0)</f>
        <v>0</v>
      </c>
      <c r="I6" s="11"/>
      <c r="J6" s="12">
        <f>TRUNC(SUMIF(N5:N5, N4, J5:J5),0)</f>
        <v>79</v>
      </c>
      <c r="K6" s="11"/>
      <c r="L6" s="12">
        <f>F6+H6+J6</f>
        <v>79</v>
      </c>
      <c r="M6" s="8" t="s">
        <v>52</v>
      </c>
      <c r="N6" s="5" t="s">
        <v>94</v>
      </c>
      <c r="O6" s="5" t="s">
        <v>94</v>
      </c>
      <c r="P6" s="5" t="s">
        <v>52</v>
      </c>
      <c r="Q6" s="5" t="s">
        <v>52</v>
      </c>
      <c r="R6" s="5" t="s">
        <v>52</v>
      </c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5" t="s">
        <v>52</v>
      </c>
      <c r="AK6" s="5" t="s">
        <v>52</v>
      </c>
      <c r="AL6" s="5" t="s">
        <v>52</v>
      </c>
      <c r="AM6" s="5" t="s">
        <v>52</v>
      </c>
    </row>
    <row r="7" spans="1:39" ht="30" customHeight="1">
      <c r="A7" s="9"/>
      <c r="B7" s="9"/>
      <c r="C7" s="9"/>
      <c r="D7" s="9"/>
      <c r="E7" s="11"/>
      <c r="F7" s="12"/>
      <c r="G7" s="11"/>
      <c r="H7" s="12"/>
      <c r="I7" s="11"/>
      <c r="J7" s="12"/>
      <c r="K7" s="11"/>
      <c r="L7" s="12"/>
      <c r="M7" s="9"/>
    </row>
    <row r="8" spans="1:39" ht="30" customHeight="1">
      <c r="A8" s="24" t="s">
        <v>1468</v>
      </c>
      <c r="B8" s="24"/>
      <c r="C8" s="24"/>
      <c r="D8" s="24"/>
      <c r="E8" s="25"/>
      <c r="F8" s="26"/>
      <c r="G8" s="25"/>
      <c r="H8" s="26"/>
      <c r="I8" s="25"/>
      <c r="J8" s="26"/>
      <c r="K8" s="25"/>
      <c r="L8" s="26"/>
      <c r="M8" s="24"/>
      <c r="N8" s="2" t="s">
        <v>1056</v>
      </c>
    </row>
    <row r="9" spans="1:39" ht="30" customHeight="1">
      <c r="A9" s="8" t="s">
        <v>1469</v>
      </c>
      <c r="B9" s="8" t="s">
        <v>1470</v>
      </c>
      <c r="C9" s="8" t="s">
        <v>1471</v>
      </c>
      <c r="D9" s="9">
        <v>2.7E-2</v>
      </c>
      <c r="E9" s="11">
        <f>단가대비표!O24</f>
        <v>2420</v>
      </c>
      <c r="F9" s="12">
        <f>TRUNC(E9*D9,1)</f>
        <v>65.3</v>
      </c>
      <c r="G9" s="11">
        <f>단가대비표!P24</f>
        <v>0</v>
      </c>
      <c r="H9" s="12">
        <f>TRUNC(G9*D9,1)</f>
        <v>0</v>
      </c>
      <c r="I9" s="11">
        <f>단가대비표!V24</f>
        <v>0</v>
      </c>
      <c r="J9" s="12">
        <f>TRUNC(I9*D9,1)</f>
        <v>0</v>
      </c>
      <c r="K9" s="11">
        <f t="shared" ref="K9:L12" si="0">TRUNC(E9+G9+I9,1)</f>
        <v>2420</v>
      </c>
      <c r="L9" s="12">
        <f t="shared" si="0"/>
        <v>65.3</v>
      </c>
      <c r="M9" s="8" t="s">
        <v>52</v>
      </c>
      <c r="N9" s="5" t="s">
        <v>1056</v>
      </c>
      <c r="O9" s="5" t="s">
        <v>1472</v>
      </c>
      <c r="P9" s="5" t="s">
        <v>62</v>
      </c>
      <c r="Q9" s="5" t="s">
        <v>62</v>
      </c>
      <c r="R9" s="5" t="s">
        <v>63</v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5" t="s">
        <v>52</v>
      </c>
      <c r="AK9" s="5" t="s">
        <v>1473</v>
      </c>
      <c r="AL9" s="5" t="s">
        <v>52</v>
      </c>
      <c r="AM9" s="5" t="s">
        <v>52</v>
      </c>
    </row>
    <row r="10" spans="1:39" ht="30" customHeight="1">
      <c r="A10" s="8" t="s">
        <v>1474</v>
      </c>
      <c r="B10" s="8" t="s">
        <v>1475</v>
      </c>
      <c r="C10" s="8" t="s">
        <v>1476</v>
      </c>
      <c r="D10" s="9">
        <v>9.2999999999999999E-2</v>
      </c>
      <c r="E10" s="11">
        <f>단가대비표!O288</f>
        <v>0</v>
      </c>
      <c r="F10" s="12">
        <f>TRUNC(E10*D10,1)</f>
        <v>0</v>
      </c>
      <c r="G10" s="11">
        <f>단가대비표!P288</f>
        <v>0</v>
      </c>
      <c r="H10" s="12">
        <f>TRUNC(G10*D10,1)</f>
        <v>0</v>
      </c>
      <c r="I10" s="11">
        <f>단가대비표!V288</f>
        <v>87</v>
      </c>
      <c r="J10" s="12">
        <f>TRUNC(I10*D10,1)</f>
        <v>8</v>
      </c>
      <c r="K10" s="11">
        <f t="shared" si="0"/>
        <v>87</v>
      </c>
      <c r="L10" s="12">
        <f t="shared" si="0"/>
        <v>8</v>
      </c>
      <c r="M10" s="8" t="s">
        <v>52</v>
      </c>
      <c r="N10" s="5" t="s">
        <v>1056</v>
      </c>
      <c r="O10" s="5" t="s">
        <v>1477</v>
      </c>
      <c r="P10" s="5" t="s">
        <v>62</v>
      </c>
      <c r="Q10" s="5" t="s">
        <v>62</v>
      </c>
      <c r="R10" s="5" t="s">
        <v>63</v>
      </c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5" t="s">
        <v>52</v>
      </c>
      <c r="AK10" s="5" t="s">
        <v>1478</v>
      </c>
      <c r="AL10" s="5" t="s">
        <v>52</v>
      </c>
      <c r="AM10" s="5" t="s">
        <v>52</v>
      </c>
    </row>
    <row r="11" spans="1:39" ht="30" customHeight="1">
      <c r="A11" s="8" t="s">
        <v>1479</v>
      </c>
      <c r="B11" s="8" t="s">
        <v>78</v>
      </c>
      <c r="C11" s="8" t="s">
        <v>79</v>
      </c>
      <c r="D11" s="9">
        <v>6.2E-2</v>
      </c>
      <c r="E11" s="11">
        <f>단가대비표!O292</f>
        <v>0</v>
      </c>
      <c r="F11" s="12">
        <f>TRUNC(E11*D11,1)</f>
        <v>0</v>
      </c>
      <c r="G11" s="11">
        <f>단가대비표!P292</f>
        <v>209394</v>
      </c>
      <c r="H11" s="12">
        <f>TRUNC(G11*D11,1)</f>
        <v>12982.4</v>
      </c>
      <c r="I11" s="11">
        <f>단가대비표!V292</f>
        <v>0</v>
      </c>
      <c r="J11" s="12">
        <f>TRUNC(I11*D11,1)</f>
        <v>0</v>
      </c>
      <c r="K11" s="11">
        <f t="shared" si="0"/>
        <v>209394</v>
      </c>
      <c r="L11" s="12">
        <f t="shared" si="0"/>
        <v>12982.4</v>
      </c>
      <c r="M11" s="8" t="s">
        <v>1480</v>
      </c>
      <c r="N11" s="5" t="s">
        <v>1056</v>
      </c>
      <c r="O11" s="5" t="s">
        <v>1481</v>
      </c>
      <c r="P11" s="5" t="s">
        <v>62</v>
      </c>
      <c r="Q11" s="5" t="s">
        <v>62</v>
      </c>
      <c r="R11" s="5" t="s">
        <v>63</v>
      </c>
      <c r="S11" s="1"/>
      <c r="T11" s="1"/>
      <c r="U11" s="1"/>
      <c r="V11" s="1">
        <v>1</v>
      </c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5" t="s">
        <v>52</v>
      </c>
      <c r="AK11" s="5" t="s">
        <v>1482</v>
      </c>
      <c r="AL11" s="5" t="s">
        <v>52</v>
      </c>
      <c r="AM11" s="5" t="s">
        <v>52</v>
      </c>
    </row>
    <row r="12" spans="1:39" ht="30" customHeight="1">
      <c r="A12" s="8" t="s">
        <v>88</v>
      </c>
      <c r="B12" s="8" t="s">
        <v>1483</v>
      </c>
      <c r="C12" s="8" t="s">
        <v>90</v>
      </c>
      <c r="D12" s="9">
        <v>1</v>
      </c>
      <c r="E12" s="11">
        <f>TRUNC(SUMIF(V9:V12, RIGHTB(O12, 1), H9:H12)*U12, 2)</f>
        <v>389.47</v>
      </c>
      <c r="F12" s="12">
        <f>TRUNC(E12*D12,1)</f>
        <v>389.4</v>
      </c>
      <c r="G12" s="11">
        <v>0</v>
      </c>
      <c r="H12" s="12">
        <f>TRUNC(G12*D12,1)</f>
        <v>0</v>
      </c>
      <c r="I12" s="11">
        <v>0</v>
      </c>
      <c r="J12" s="12">
        <f>TRUNC(I12*D12,1)</f>
        <v>0</v>
      </c>
      <c r="K12" s="11">
        <f t="shared" si="0"/>
        <v>389.4</v>
      </c>
      <c r="L12" s="12">
        <f t="shared" si="0"/>
        <v>389.4</v>
      </c>
      <c r="M12" s="8" t="s">
        <v>52</v>
      </c>
      <c r="N12" s="5" t="s">
        <v>1056</v>
      </c>
      <c r="O12" s="5" t="s">
        <v>91</v>
      </c>
      <c r="P12" s="5" t="s">
        <v>62</v>
      </c>
      <c r="Q12" s="5" t="s">
        <v>62</v>
      </c>
      <c r="R12" s="5" t="s">
        <v>62</v>
      </c>
      <c r="S12" s="1">
        <v>1</v>
      </c>
      <c r="T12" s="1">
        <v>0</v>
      </c>
      <c r="U12" s="1">
        <v>0.03</v>
      </c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5" t="s">
        <v>52</v>
      </c>
      <c r="AK12" s="5" t="s">
        <v>1484</v>
      </c>
      <c r="AL12" s="5" t="s">
        <v>52</v>
      </c>
      <c r="AM12" s="5" t="s">
        <v>52</v>
      </c>
    </row>
    <row r="13" spans="1:39" ht="30" customHeight="1">
      <c r="A13" s="8" t="s">
        <v>1467</v>
      </c>
      <c r="B13" s="8" t="s">
        <v>52</v>
      </c>
      <c r="C13" s="8" t="s">
        <v>52</v>
      </c>
      <c r="D13" s="9"/>
      <c r="E13" s="11"/>
      <c r="F13" s="12">
        <f>TRUNC(SUMIF(N9:N12, N8, F9:F12),0)</f>
        <v>454</v>
      </c>
      <c r="G13" s="11"/>
      <c r="H13" s="12">
        <f>TRUNC(SUMIF(N9:N12, N8, H9:H12),0)</f>
        <v>12982</v>
      </c>
      <c r="I13" s="11"/>
      <c r="J13" s="12">
        <f>TRUNC(SUMIF(N9:N12, N8, J9:J12),0)</f>
        <v>8</v>
      </c>
      <c r="K13" s="11"/>
      <c r="L13" s="12">
        <f>F13+H13+J13</f>
        <v>13444</v>
      </c>
      <c r="M13" s="8" t="s">
        <v>52</v>
      </c>
      <c r="N13" s="5" t="s">
        <v>94</v>
      </c>
      <c r="O13" s="5" t="s">
        <v>94</v>
      </c>
      <c r="P13" s="5" t="s">
        <v>52</v>
      </c>
      <c r="Q13" s="5" t="s">
        <v>52</v>
      </c>
      <c r="R13" s="5" t="s">
        <v>52</v>
      </c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5" t="s">
        <v>52</v>
      </c>
      <c r="AK13" s="5" t="s">
        <v>52</v>
      </c>
      <c r="AL13" s="5" t="s">
        <v>52</v>
      </c>
      <c r="AM13" s="5" t="s">
        <v>52</v>
      </c>
    </row>
    <row r="14" spans="1:39" ht="30" customHeight="1">
      <c r="A14" s="9"/>
      <c r="B14" s="9"/>
      <c r="C14" s="9"/>
      <c r="D14" s="9"/>
      <c r="E14" s="11"/>
      <c r="F14" s="12"/>
      <c r="G14" s="11"/>
      <c r="H14" s="12"/>
      <c r="I14" s="11"/>
      <c r="J14" s="12"/>
      <c r="K14" s="11"/>
      <c r="L14" s="12"/>
      <c r="M14" s="9"/>
    </row>
    <row r="15" spans="1:39" ht="30" customHeight="1">
      <c r="A15" s="24" t="s">
        <v>1485</v>
      </c>
      <c r="B15" s="24"/>
      <c r="C15" s="24"/>
      <c r="D15" s="24"/>
      <c r="E15" s="25"/>
      <c r="F15" s="26"/>
      <c r="G15" s="25"/>
      <c r="H15" s="26"/>
      <c r="I15" s="25"/>
      <c r="J15" s="26"/>
      <c r="K15" s="25"/>
      <c r="L15" s="26"/>
      <c r="M15" s="24"/>
      <c r="N15" s="2" t="s">
        <v>1059</v>
      </c>
    </row>
    <row r="16" spans="1:39" ht="30" customHeight="1">
      <c r="A16" s="8" t="s">
        <v>1469</v>
      </c>
      <c r="B16" s="8" t="s">
        <v>1486</v>
      </c>
      <c r="C16" s="8" t="s">
        <v>1471</v>
      </c>
      <c r="D16" s="9">
        <v>0.15</v>
      </c>
      <c r="E16" s="11">
        <f>단가대비표!O25</f>
        <v>2320</v>
      </c>
      <c r="F16" s="12">
        <f>TRUNC(E16*D16,1)</f>
        <v>348</v>
      </c>
      <c r="G16" s="11">
        <f>단가대비표!P25</f>
        <v>0</v>
      </c>
      <c r="H16" s="12">
        <f>TRUNC(G16*D16,1)</f>
        <v>0</v>
      </c>
      <c r="I16" s="11">
        <f>단가대비표!V25</f>
        <v>0</v>
      </c>
      <c r="J16" s="12">
        <f>TRUNC(I16*D16,1)</f>
        <v>0</v>
      </c>
      <c r="K16" s="11">
        <f t="shared" ref="K16:L19" si="1">TRUNC(E16+G16+I16,1)</f>
        <v>2320</v>
      </c>
      <c r="L16" s="12">
        <f t="shared" si="1"/>
        <v>348</v>
      </c>
      <c r="M16" s="8" t="s">
        <v>52</v>
      </c>
      <c r="N16" s="5" t="s">
        <v>1059</v>
      </c>
      <c r="O16" s="5" t="s">
        <v>1487</v>
      </c>
      <c r="P16" s="5" t="s">
        <v>62</v>
      </c>
      <c r="Q16" s="5" t="s">
        <v>62</v>
      </c>
      <c r="R16" s="5" t="s">
        <v>63</v>
      </c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5" t="s">
        <v>52</v>
      </c>
      <c r="AK16" s="5" t="s">
        <v>1488</v>
      </c>
      <c r="AL16" s="5" t="s">
        <v>52</v>
      </c>
      <c r="AM16" s="5" t="s">
        <v>52</v>
      </c>
    </row>
    <row r="17" spans="1:39" ht="30" customHeight="1">
      <c r="A17" s="8" t="s">
        <v>1474</v>
      </c>
      <c r="B17" s="8" t="s">
        <v>1475</v>
      </c>
      <c r="C17" s="8" t="s">
        <v>1476</v>
      </c>
      <c r="D17" s="9">
        <v>0.16700000000000001</v>
      </c>
      <c r="E17" s="11">
        <f>단가대비표!O288</f>
        <v>0</v>
      </c>
      <c r="F17" s="12">
        <f>TRUNC(E17*D17,1)</f>
        <v>0</v>
      </c>
      <c r="G17" s="11">
        <f>단가대비표!P288</f>
        <v>0</v>
      </c>
      <c r="H17" s="12">
        <f>TRUNC(G17*D17,1)</f>
        <v>0</v>
      </c>
      <c r="I17" s="11">
        <f>단가대비표!V288</f>
        <v>87</v>
      </c>
      <c r="J17" s="12">
        <f>TRUNC(I17*D17,1)</f>
        <v>14.5</v>
      </c>
      <c r="K17" s="11">
        <f t="shared" si="1"/>
        <v>87</v>
      </c>
      <c r="L17" s="12">
        <f t="shared" si="1"/>
        <v>14.5</v>
      </c>
      <c r="M17" s="8" t="s">
        <v>52</v>
      </c>
      <c r="N17" s="5" t="s">
        <v>1059</v>
      </c>
      <c r="O17" s="5" t="s">
        <v>1477</v>
      </c>
      <c r="P17" s="5" t="s">
        <v>62</v>
      </c>
      <c r="Q17" s="5" t="s">
        <v>62</v>
      </c>
      <c r="R17" s="5" t="s">
        <v>63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5" t="s">
        <v>52</v>
      </c>
      <c r="AK17" s="5" t="s">
        <v>1489</v>
      </c>
      <c r="AL17" s="5" t="s">
        <v>52</v>
      </c>
      <c r="AM17" s="5" t="s">
        <v>52</v>
      </c>
    </row>
    <row r="18" spans="1:39" ht="30" customHeight="1">
      <c r="A18" s="8" t="s">
        <v>1479</v>
      </c>
      <c r="B18" s="8" t="s">
        <v>78</v>
      </c>
      <c r="C18" s="8" t="s">
        <v>79</v>
      </c>
      <c r="D18" s="9">
        <v>0.105</v>
      </c>
      <c r="E18" s="11">
        <f>단가대비표!O292</f>
        <v>0</v>
      </c>
      <c r="F18" s="12">
        <f>TRUNC(E18*D18,1)</f>
        <v>0</v>
      </c>
      <c r="G18" s="11">
        <f>단가대비표!P292</f>
        <v>209394</v>
      </c>
      <c r="H18" s="12">
        <f>TRUNC(G18*D18,1)</f>
        <v>21986.3</v>
      </c>
      <c r="I18" s="11">
        <f>단가대비표!V292</f>
        <v>0</v>
      </c>
      <c r="J18" s="12">
        <f>TRUNC(I18*D18,1)</f>
        <v>0</v>
      </c>
      <c r="K18" s="11">
        <f t="shared" si="1"/>
        <v>209394</v>
      </c>
      <c r="L18" s="12">
        <f t="shared" si="1"/>
        <v>21986.3</v>
      </c>
      <c r="M18" s="8" t="s">
        <v>1480</v>
      </c>
      <c r="N18" s="5" t="s">
        <v>1059</v>
      </c>
      <c r="O18" s="5" t="s">
        <v>1481</v>
      </c>
      <c r="P18" s="5" t="s">
        <v>62</v>
      </c>
      <c r="Q18" s="5" t="s">
        <v>62</v>
      </c>
      <c r="R18" s="5" t="s">
        <v>63</v>
      </c>
      <c r="S18" s="1"/>
      <c r="T18" s="1"/>
      <c r="U18" s="1"/>
      <c r="V18" s="1">
        <v>1</v>
      </c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5" t="s">
        <v>52</v>
      </c>
      <c r="AK18" s="5" t="s">
        <v>1490</v>
      </c>
      <c r="AL18" s="5" t="s">
        <v>52</v>
      </c>
      <c r="AM18" s="5" t="s">
        <v>52</v>
      </c>
    </row>
    <row r="19" spans="1:39" ht="30" customHeight="1">
      <c r="A19" s="8" t="s">
        <v>88</v>
      </c>
      <c r="B19" s="8" t="s">
        <v>1483</v>
      </c>
      <c r="C19" s="8" t="s">
        <v>90</v>
      </c>
      <c r="D19" s="9">
        <v>1</v>
      </c>
      <c r="E19" s="11">
        <f>TRUNC(SUMIF(V16:V19, RIGHTB(O19, 1), H16:H19)*U19, 2)</f>
        <v>659.58</v>
      </c>
      <c r="F19" s="12">
        <f>TRUNC(E19*D19,1)</f>
        <v>659.5</v>
      </c>
      <c r="G19" s="11">
        <v>0</v>
      </c>
      <c r="H19" s="12">
        <f>TRUNC(G19*D19,1)</f>
        <v>0</v>
      </c>
      <c r="I19" s="11">
        <v>0</v>
      </c>
      <c r="J19" s="12">
        <f>TRUNC(I19*D19,1)</f>
        <v>0</v>
      </c>
      <c r="K19" s="11">
        <f t="shared" si="1"/>
        <v>659.5</v>
      </c>
      <c r="L19" s="12">
        <f t="shared" si="1"/>
        <v>659.5</v>
      </c>
      <c r="M19" s="8" t="s">
        <v>52</v>
      </c>
      <c r="N19" s="5" t="s">
        <v>1059</v>
      </c>
      <c r="O19" s="5" t="s">
        <v>91</v>
      </c>
      <c r="P19" s="5" t="s">
        <v>62</v>
      </c>
      <c r="Q19" s="5" t="s">
        <v>62</v>
      </c>
      <c r="R19" s="5" t="s">
        <v>62</v>
      </c>
      <c r="S19" s="1">
        <v>1</v>
      </c>
      <c r="T19" s="1">
        <v>0</v>
      </c>
      <c r="U19" s="1">
        <v>0.03</v>
      </c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5" t="s">
        <v>52</v>
      </c>
      <c r="AK19" s="5" t="s">
        <v>1491</v>
      </c>
      <c r="AL19" s="5" t="s">
        <v>52</v>
      </c>
      <c r="AM19" s="5" t="s">
        <v>52</v>
      </c>
    </row>
    <row r="20" spans="1:39" ht="30" customHeight="1">
      <c r="A20" s="8" t="s">
        <v>1467</v>
      </c>
      <c r="B20" s="8" t="s">
        <v>52</v>
      </c>
      <c r="C20" s="8" t="s">
        <v>52</v>
      </c>
      <c r="D20" s="9"/>
      <c r="E20" s="11"/>
      <c r="F20" s="12">
        <f>TRUNC(SUMIF(N16:N19, N15, F16:F19),0)</f>
        <v>1007</v>
      </c>
      <c r="G20" s="11"/>
      <c r="H20" s="12">
        <f>TRUNC(SUMIF(N16:N19, N15, H16:H19),0)</f>
        <v>21986</v>
      </c>
      <c r="I20" s="11"/>
      <c r="J20" s="12">
        <f>TRUNC(SUMIF(N16:N19, N15, J16:J19),0)</f>
        <v>14</v>
      </c>
      <c r="K20" s="11"/>
      <c r="L20" s="12">
        <f>F20+H20+J20</f>
        <v>23007</v>
      </c>
      <c r="M20" s="8" t="s">
        <v>52</v>
      </c>
      <c r="N20" s="5" t="s">
        <v>94</v>
      </c>
      <c r="O20" s="5" t="s">
        <v>94</v>
      </c>
      <c r="P20" s="5" t="s">
        <v>52</v>
      </c>
      <c r="Q20" s="5" t="s">
        <v>52</v>
      </c>
      <c r="R20" s="5" t="s">
        <v>52</v>
      </c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5" t="s">
        <v>52</v>
      </c>
      <c r="AK20" s="5" t="s">
        <v>52</v>
      </c>
      <c r="AL20" s="5" t="s">
        <v>52</v>
      </c>
      <c r="AM20" s="5" t="s">
        <v>52</v>
      </c>
    </row>
    <row r="21" spans="1:39" ht="30" customHeight="1">
      <c r="A21" s="9"/>
      <c r="B21" s="9"/>
      <c r="C21" s="9"/>
      <c r="D21" s="9"/>
      <c r="E21" s="11"/>
      <c r="F21" s="12"/>
      <c r="G21" s="11"/>
      <c r="H21" s="12"/>
      <c r="I21" s="11"/>
      <c r="J21" s="12"/>
      <c r="K21" s="11"/>
      <c r="L21" s="12"/>
      <c r="M21" s="9"/>
    </row>
    <row r="22" spans="1:39" ht="30" customHeight="1">
      <c r="A22" s="24" t="s">
        <v>1492</v>
      </c>
      <c r="B22" s="24"/>
      <c r="C22" s="24"/>
      <c r="D22" s="24"/>
      <c r="E22" s="25"/>
      <c r="F22" s="26"/>
      <c r="G22" s="25"/>
      <c r="H22" s="26"/>
      <c r="I22" s="25"/>
      <c r="J22" s="26"/>
      <c r="K22" s="25"/>
      <c r="L22" s="26"/>
      <c r="M22" s="24"/>
      <c r="N22" s="2" t="s">
        <v>810</v>
      </c>
    </row>
    <row r="23" spans="1:39" ht="30" customHeight="1">
      <c r="A23" s="8" t="s">
        <v>1469</v>
      </c>
      <c r="B23" s="8" t="s">
        <v>1486</v>
      </c>
      <c r="C23" s="8" t="s">
        <v>1471</v>
      </c>
      <c r="D23" s="9">
        <v>0.19</v>
      </c>
      <c r="E23" s="11">
        <f>단가대비표!O25</f>
        <v>2320</v>
      </c>
      <c r="F23" s="12">
        <f>TRUNC(E23*D23,1)</f>
        <v>440.8</v>
      </c>
      <c r="G23" s="11">
        <f>단가대비표!P25</f>
        <v>0</v>
      </c>
      <c r="H23" s="12">
        <f>TRUNC(G23*D23,1)</f>
        <v>0</v>
      </c>
      <c r="I23" s="11">
        <f>단가대비표!V25</f>
        <v>0</v>
      </c>
      <c r="J23" s="12">
        <f>TRUNC(I23*D23,1)</f>
        <v>0</v>
      </c>
      <c r="K23" s="11">
        <f t="shared" ref="K23:L26" si="2">TRUNC(E23+G23+I23,1)</f>
        <v>2320</v>
      </c>
      <c r="L23" s="12">
        <f t="shared" si="2"/>
        <v>440.8</v>
      </c>
      <c r="M23" s="8" t="s">
        <v>52</v>
      </c>
      <c r="N23" s="5" t="s">
        <v>810</v>
      </c>
      <c r="O23" s="5" t="s">
        <v>1487</v>
      </c>
      <c r="P23" s="5" t="s">
        <v>62</v>
      </c>
      <c r="Q23" s="5" t="s">
        <v>62</v>
      </c>
      <c r="R23" s="5" t="s">
        <v>63</v>
      </c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5" t="s">
        <v>52</v>
      </c>
      <c r="AK23" s="5" t="s">
        <v>1493</v>
      </c>
      <c r="AL23" s="5" t="s">
        <v>52</v>
      </c>
      <c r="AM23" s="5" t="s">
        <v>52</v>
      </c>
    </row>
    <row r="24" spans="1:39" ht="30" customHeight="1">
      <c r="A24" s="8" t="s">
        <v>1474</v>
      </c>
      <c r="B24" s="8" t="s">
        <v>1475</v>
      </c>
      <c r="C24" s="8" t="s">
        <v>1476</v>
      </c>
      <c r="D24" s="9">
        <v>0.33500000000000002</v>
      </c>
      <c r="E24" s="11">
        <f>단가대비표!O288</f>
        <v>0</v>
      </c>
      <c r="F24" s="12">
        <f>TRUNC(E24*D24,1)</f>
        <v>0</v>
      </c>
      <c r="G24" s="11">
        <f>단가대비표!P288</f>
        <v>0</v>
      </c>
      <c r="H24" s="12">
        <f>TRUNC(G24*D24,1)</f>
        <v>0</v>
      </c>
      <c r="I24" s="11">
        <f>단가대비표!V288</f>
        <v>87</v>
      </c>
      <c r="J24" s="12">
        <f>TRUNC(I24*D24,1)</f>
        <v>29.1</v>
      </c>
      <c r="K24" s="11">
        <f t="shared" si="2"/>
        <v>87</v>
      </c>
      <c r="L24" s="12">
        <f t="shared" si="2"/>
        <v>29.1</v>
      </c>
      <c r="M24" s="8" t="s">
        <v>52</v>
      </c>
      <c r="N24" s="5" t="s">
        <v>810</v>
      </c>
      <c r="O24" s="5" t="s">
        <v>1477</v>
      </c>
      <c r="P24" s="5" t="s">
        <v>62</v>
      </c>
      <c r="Q24" s="5" t="s">
        <v>62</v>
      </c>
      <c r="R24" s="5" t="s">
        <v>63</v>
      </c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5" t="s">
        <v>52</v>
      </c>
      <c r="AK24" s="5" t="s">
        <v>1494</v>
      </c>
      <c r="AL24" s="5" t="s">
        <v>52</v>
      </c>
      <c r="AM24" s="5" t="s">
        <v>52</v>
      </c>
    </row>
    <row r="25" spans="1:39" ht="30" customHeight="1">
      <c r="A25" s="8" t="s">
        <v>1479</v>
      </c>
      <c r="B25" s="8" t="s">
        <v>78</v>
      </c>
      <c r="C25" s="8" t="s">
        <v>79</v>
      </c>
      <c r="D25" s="9">
        <v>0.121</v>
      </c>
      <c r="E25" s="11">
        <f>단가대비표!O292</f>
        <v>0</v>
      </c>
      <c r="F25" s="12">
        <f>TRUNC(E25*D25,1)</f>
        <v>0</v>
      </c>
      <c r="G25" s="11">
        <f>단가대비표!P292</f>
        <v>209394</v>
      </c>
      <c r="H25" s="12">
        <f>TRUNC(G25*D25,1)</f>
        <v>25336.6</v>
      </c>
      <c r="I25" s="11">
        <f>단가대비표!V292</f>
        <v>0</v>
      </c>
      <c r="J25" s="12">
        <f>TRUNC(I25*D25,1)</f>
        <v>0</v>
      </c>
      <c r="K25" s="11">
        <f t="shared" si="2"/>
        <v>209394</v>
      </c>
      <c r="L25" s="12">
        <f t="shared" si="2"/>
        <v>25336.6</v>
      </c>
      <c r="M25" s="8" t="s">
        <v>1480</v>
      </c>
      <c r="N25" s="5" t="s">
        <v>810</v>
      </c>
      <c r="O25" s="5" t="s">
        <v>1481</v>
      </c>
      <c r="P25" s="5" t="s">
        <v>62</v>
      </c>
      <c r="Q25" s="5" t="s">
        <v>62</v>
      </c>
      <c r="R25" s="5" t="s">
        <v>63</v>
      </c>
      <c r="S25" s="1"/>
      <c r="T25" s="1"/>
      <c r="U25" s="1"/>
      <c r="V25" s="1">
        <v>1</v>
      </c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5" t="s">
        <v>52</v>
      </c>
      <c r="AK25" s="5" t="s">
        <v>1495</v>
      </c>
      <c r="AL25" s="5" t="s">
        <v>52</v>
      </c>
      <c r="AM25" s="5" t="s">
        <v>52</v>
      </c>
    </row>
    <row r="26" spans="1:39" ht="30" customHeight="1">
      <c r="A26" s="8" t="s">
        <v>88</v>
      </c>
      <c r="B26" s="8" t="s">
        <v>1483</v>
      </c>
      <c r="C26" s="8" t="s">
        <v>90</v>
      </c>
      <c r="D26" s="9">
        <v>1</v>
      </c>
      <c r="E26" s="11">
        <f>TRUNC(SUMIF(V23:V26, RIGHTB(O26, 1), H23:H26)*U26, 2)</f>
        <v>760.09</v>
      </c>
      <c r="F26" s="12">
        <f>TRUNC(E26*D26,1)</f>
        <v>760</v>
      </c>
      <c r="G26" s="11">
        <v>0</v>
      </c>
      <c r="H26" s="12">
        <f>TRUNC(G26*D26,1)</f>
        <v>0</v>
      </c>
      <c r="I26" s="11">
        <v>0</v>
      </c>
      <c r="J26" s="12">
        <f>TRUNC(I26*D26,1)</f>
        <v>0</v>
      </c>
      <c r="K26" s="11">
        <f t="shared" si="2"/>
        <v>760</v>
      </c>
      <c r="L26" s="12">
        <f t="shared" si="2"/>
        <v>760</v>
      </c>
      <c r="M26" s="8" t="s">
        <v>52</v>
      </c>
      <c r="N26" s="5" t="s">
        <v>810</v>
      </c>
      <c r="O26" s="5" t="s">
        <v>91</v>
      </c>
      <c r="P26" s="5" t="s">
        <v>62</v>
      </c>
      <c r="Q26" s="5" t="s">
        <v>62</v>
      </c>
      <c r="R26" s="5" t="s">
        <v>62</v>
      </c>
      <c r="S26" s="1">
        <v>1</v>
      </c>
      <c r="T26" s="1">
        <v>0</v>
      </c>
      <c r="U26" s="1">
        <v>0.03</v>
      </c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5" t="s">
        <v>52</v>
      </c>
      <c r="AK26" s="5" t="s">
        <v>1496</v>
      </c>
      <c r="AL26" s="5" t="s">
        <v>52</v>
      </c>
      <c r="AM26" s="5" t="s">
        <v>52</v>
      </c>
    </row>
    <row r="27" spans="1:39" ht="30" customHeight="1">
      <c r="A27" s="8" t="s">
        <v>1467</v>
      </c>
      <c r="B27" s="8" t="s">
        <v>52</v>
      </c>
      <c r="C27" s="8" t="s">
        <v>52</v>
      </c>
      <c r="D27" s="9"/>
      <c r="E27" s="11"/>
      <c r="F27" s="12">
        <f>TRUNC(SUMIF(N23:N26, N22, F23:F26),0)</f>
        <v>1200</v>
      </c>
      <c r="G27" s="11"/>
      <c r="H27" s="12">
        <f>TRUNC(SUMIF(N23:N26, N22, H23:H26),0)</f>
        <v>25336</v>
      </c>
      <c r="I27" s="11"/>
      <c r="J27" s="12">
        <f>TRUNC(SUMIF(N23:N26, N22, J23:J26),0)</f>
        <v>29</v>
      </c>
      <c r="K27" s="11"/>
      <c r="L27" s="12">
        <f>F27+H27+J27</f>
        <v>26565</v>
      </c>
      <c r="M27" s="8" t="s">
        <v>52</v>
      </c>
      <c r="N27" s="5" t="s">
        <v>94</v>
      </c>
      <c r="O27" s="5" t="s">
        <v>94</v>
      </c>
      <c r="P27" s="5" t="s">
        <v>52</v>
      </c>
      <c r="Q27" s="5" t="s">
        <v>52</v>
      </c>
      <c r="R27" s="5" t="s">
        <v>52</v>
      </c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5" t="s">
        <v>52</v>
      </c>
      <c r="AK27" s="5" t="s">
        <v>52</v>
      </c>
      <c r="AL27" s="5" t="s">
        <v>52</v>
      </c>
      <c r="AM27" s="5" t="s">
        <v>52</v>
      </c>
    </row>
    <row r="28" spans="1:39" ht="30" customHeight="1">
      <c r="A28" s="9"/>
      <c r="B28" s="9"/>
      <c r="C28" s="9"/>
      <c r="D28" s="9"/>
      <c r="E28" s="11"/>
      <c r="F28" s="12"/>
      <c r="G28" s="11"/>
      <c r="H28" s="12"/>
      <c r="I28" s="11"/>
      <c r="J28" s="12"/>
      <c r="K28" s="11"/>
      <c r="L28" s="12"/>
      <c r="M28" s="9"/>
    </row>
    <row r="29" spans="1:39" ht="30" customHeight="1">
      <c r="A29" s="24" t="s">
        <v>1497</v>
      </c>
      <c r="B29" s="24"/>
      <c r="C29" s="24"/>
      <c r="D29" s="24"/>
      <c r="E29" s="25"/>
      <c r="F29" s="26"/>
      <c r="G29" s="25"/>
      <c r="H29" s="26"/>
      <c r="I29" s="25"/>
      <c r="J29" s="26"/>
      <c r="K29" s="25"/>
      <c r="L29" s="26"/>
      <c r="M29" s="24"/>
      <c r="N29" s="2" t="s">
        <v>1498</v>
      </c>
    </row>
    <row r="30" spans="1:39" ht="30" customHeight="1">
      <c r="A30" s="8" t="s">
        <v>1501</v>
      </c>
      <c r="B30" s="8" t="s">
        <v>1502</v>
      </c>
      <c r="C30" s="8" t="s">
        <v>1503</v>
      </c>
      <c r="D30" s="9">
        <v>2.4</v>
      </c>
      <c r="E30" s="11">
        <f>단가대비표!O10</f>
        <v>2.1</v>
      </c>
      <c r="F30" s="12">
        <f>TRUNC(E30*D30,1)</f>
        <v>5</v>
      </c>
      <c r="G30" s="11">
        <f>단가대비표!P10</f>
        <v>0</v>
      </c>
      <c r="H30" s="12">
        <f>TRUNC(G30*D30,1)</f>
        <v>0</v>
      </c>
      <c r="I30" s="11">
        <f>단가대비표!V10</f>
        <v>0</v>
      </c>
      <c r="J30" s="12">
        <f>TRUNC(I30*D30,1)</f>
        <v>0</v>
      </c>
      <c r="K30" s="11">
        <f>TRUNC(E30+G30+I30,1)</f>
        <v>2.1</v>
      </c>
      <c r="L30" s="12">
        <f>TRUNC(F30+H30+J30,1)</f>
        <v>5</v>
      </c>
      <c r="M30" s="8" t="s">
        <v>52</v>
      </c>
      <c r="N30" s="5" t="s">
        <v>1498</v>
      </c>
      <c r="O30" s="5" t="s">
        <v>1504</v>
      </c>
      <c r="P30" s="5" t="s">
        <v>62</v>
      </c>
      <c r="Q30" s="5" t="s">
        <v>62</v>
      </c>
      <c r="R30" s="5" t="s">
        <v>63</v>
      </c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5" t="s">
        <v>52</v>
      </c>
      <c r="AK30" s="5" t="s">
        <v>1505</v>
      </c>
      <c r="AL30" s="5" t="s">
        <v>52</v>
      </c>
      <c r="AM30" s="5" t="s">
        <v>52</v>
      </c>
    </row>
    <row r="31" spans="1:39" ht="30" customHeight="1">
      <c r="A31" s="8" t="s">
        <v>1506</v>
      </c>
      <c r="B31" s="8" t="s">
        <v>1507</v>
      </c>
      <c r="C31" s="8" t="s">
        <v>598</v>
      </c>
      <c r="D31" s="9">
        <v>2E-3</v>
      </c>
      <c r="E31" s="11">
        <f>단가대비표!O13</f>
        <v>1137</v>
      </c>
      <c r="F31" s="12">
        <f>TRUNC(E31*D31,1)</f>
        <v>2.2000000000000002</v>
      </c>
      <c r="G31" s="11">
        <f>단가대비표!P13</f>
        <v>0</v>
      </c>
      <c r="H31" s="12">
        <f>TRUNC(G31*D31,1)</f>
        <v>0</v>
      </c>
      <c r="I31" s="11">
        <f>단가대비표!V13</f>
        <v>0</v>
      </c>
      <c r="J31" s="12">
        <f>TRUNC(I31*D31,1)</f>
        <v>0</v>
      </c>
      <c r="K31" s="11">
        <f>TRUNC(E31+G31+I31,1)</f>
        <v>1137</v>
      </c>
      <c r="L31" s="12">
        <f>TRUNC(F31+H31+J31,1)</f>
        <v>2.2000000000000002</v>
      </c>
      <c r="M31" s="8" t="s">
        <v>52</v>
      </c>
      <c r="N31" s="5" t="s">
        <v>1498</v>
      </c>
      <c r="O31" s="5" t="s">
        <v>1508</v>
      </c>
      <c r="P31" s="5" t="s">
        <v>62</v>
      </c>
      <c r="Q31" s="5" t="s">
        <v>62</v>
      </c>
      <c r="R31" s="5" t="s">
        <v>63</v>
      </c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5" t="s">
        <v>52</v>
      </c>
      <c r="AK31" s="5" t="s">
        <v>1509</v>
      </c>
      <c r="AL31" s="5" t="s">
        <v>52</v>
      </c>
      <c r="AM31" s="5" t="s">
        <v>52</v>
      </c>
    </row>
    <row r="32" spans="1:39" ht="30" customHeight="1">
      <c r="A32" s="8" t="s">
        <v>1467</v>
      </c>
      <c r="B32" s="8" t="s">
        <v>52</v>
      </c>
      <c r="C32" s="8" t="s">
        <v>52</v>
      </c>
      <c r="D32" s="9"/>
      <c r="E32" s="11"/>
      <c r="F32" s="12">
        <f>TRUNC(SUMIF(N30:N31, N29, F30:F31),0)</f>
        <v>7</v>
      </c>
      <c r="G32" s="11"/>
      <c r="H32" s="12">
        <f>TRUNC(SUMIF(N30:N31, N29, H30:H31),0)</f>
        <v>0</v>
      </c>
      <c r="I32" s="11"/>
      <c r="J32" s="12">
        <f>TRUNC(SUMIF(N30:N31, N29, J30:J31),0)</f>
        <v>0</v>
      </c>
      <c r="K32" s="11"/>
      <c r="L32" s="12">
        <f>F32+H32+J32</f>
        <v>7</v>
      </c>
      <c r="M32" s="8" t="s">
        <v>52</v>
      </c>
      <c r="N32" s="5" t="s">
        <v>94</v>
      </c>
      <c r="O32" s="5" t="s">
        <v>94</v>
      </c>
      <c r="P32" s="5" t="s">
        <v>52</v>
      </c>
      <c r="Q32" s="5" t="s">
        <v>52</v>
      </c>
      <c r="R32" s="5" t="s">
        <v>52</v>
      </c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5" t="s">
        <v>52</v>
      </c>
      <c r="AK32" s="5" t="s">
        <v>52</v>
      </c>
      <c r="AL32" s="5" t="s">
        <v>52</v>
      </c>
      <c r="AM32" s="5" t="s">
        <v>52</v>
      </c>
    </row>
    <row r="33" spans="1:39" ht="30" customHeight="1">
      <c r="A33" s="9"/>
      <c r="B33" s="9"/>
      <c r="C33" s="9"/>
      <c r="D33" s="9"/>
      <c r="E33" s="11"/>
      <c r="F33" s="12"/>
      <c r="G33" s="11"/>
      <c r="H33" s="12"/>
      <c r="I33" s="11"/>
      <c r="J33" s="12"/>
      <c r="K33" s="11"/>
      <c r="L33" s="12"/>
      <c r="M33" s="9"/>
    </row>
    <row r="34" spans="1:39" ht="30" customHeight="1">
      <c r="A34" s="24" t="s">
        <v>1510</v>
      </c>
      <c r="B34" s="24"/>
      <c r="C34" s="24"/>
      <c r="D34" s="24"/>
      <c r="E34" s="25"/>
      <c r="F34" s="26"/>
      <c r="G34" s="25"/>
      <c r="H34" s="26"/>
      <c r="I34" s="25"/>
      <c r="J34" s="26"/>
      <c r="K34" s="25"/>
      <c r="L34" s="26"/>
      <c r="M34" s="24"/>
      <c r="N34" s="2" t="s">
        <v>1511</v>
      </c>
    </row>
    <row r="35" spans="1:39" ht="30" customHeight="1">
      <c r="A35" s="8" t="s">
        <v>1501</v>
      </c>
      <c r="B35" s="8" t="s">
        <v>1502</v>
      </c>
      <c r="C35" s="8" t="s">
        <v>1503</v>
      </c>
      <c r="D35" s="9">
        <v>2.7</v>
      </c>
      <c r="E35" s="11">
        <f>단가대비표!O10</f>
        <v>2.1</v>
      </c>
      <c r="F35" s="12">
        <f>TRUNC(E35*D35,1)</f>
        <v>5.6</v>
      </c>
      <c r="G35" s="11">
        <f>단가대비표!P10</f>
        <v>0</v>
      </c>
      <c r="H35" s="12">
        <f>TRUNC(G35*D35,1)</f>
        <v>0</v>
      </c>
      <c r="I35" s="11">
        <f>단가대비표!V10</f>
        <v>0</v>
      </c>
      <c r="J35" s="12">
        <f>TRUNC(I35*D35,1)</f>
        <v>0</v>
      </c>
      <c r="K35" s="11">
        <f>TRUNC(E35+G35+I35,1)</f>
        <v>2.1</v>
      </c>
      <c r="L35" s="12">
        <f>TRUNC(F35+H35+J35,1)</f>
        <v>5.6</v>
      </c>
      <c r="M35" s="8" t="s">
        <v>52</v>
      </c>
      <c r="N35" s="5" t="s">
        <v>1511</v>
      </c>
      <c r="O35" s="5" t="s">
        <v>1504</v>
      </c>
      <c r="P35" s="5" t="s">
        <v>62</v>
      </c>
      <c r="Q35" s="5" t="s">
        <v>62</v>
      </c>
      <c r="R35" s="5" t="s">
        <v>63</v>
      </c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5" t="s">
        <v>52</v>
      </c>
      <c r="AK35" s="5" t="s">
        <v>1513</v>
      </c>
      <c r="AL35" s="5" t="s">
        <v>52</v>
      </c>
      <c r="AM35" s="5" t="s">
        <v>52</v>
      </c>
    </row>
    <row r="36" spans="1:39" ht="30" customHeight="1">
      <c r="A36" s="8" t="s">
        <v>1506</v>
      </c>
      <c r="B36" s="8" t="s">
        <v>1507</v>
      </c>
      <c r="C36" s="8" t="s">
        <v>598</v>
      </c>
      <c r="D36" s="9">
        <v>3.0000000000000001E-3</v>
      </c>
      <c r="E36" s="11">
        <f>단가대비표!O13</f>
        <v>1137</v>
      </c>
      <c r="F36" s="12">
        <f>TRUNC(E36*D36,1)</f>
        <v>3.4</v>
      </c>
      <c r="G36" s="11">
        <f>단가대비표!P13</f>
        <v>0</v>
      </c>
      <c r="H36" s="12">
        <f>TRUNC(G36*D36,1)</f>
        <v>0</v>
      </c>
      <c r="I36" s="11">
        <f>단가대비표!V13</f>
        <v>0</v>
      </c>
      <c r="J36" s="12">
        <f>TRUNC(I36*D36,1)</f>
        <v>0</v>
      </c>
      <c r="K36" s="11">
        <f>TRUNC(E36+G36+I36,1)</f>
        <v>1137</v>
      </c>
      <c r="L36" s="12">
        <f>TRUNC(F36+H36+J36,1)</f>
        <v>3.4</v>
      </c>
      <c r="M36" s="8" t="s">
        <v>52</v>
      </c>
      <c r="N36" s="5" t="s">
        <v>1511</v>
      </c>
      <c r="O36" s="5" t="s">
        <v>1508</v>
      </c>
      <c r="P36" s="5" t="s">
        <v>62</v>
      </c>
      <c r="Q36" s="5" t="s">
        <v>62</v>
      </c>
      <c r="R36" s="5" t="s">
        <v>63</v>
      </c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5" t="s">
        <v>52</v>
      </c>
      <c r="AK36" s="5" t="s">
        <v>1514</v>
      </c>
      <c r="AL36" s="5" t="s">
        <v>52</v>
      </c>
      <c r="AM36" s="5" t="s">
        <v>52</v>
      </c>
    </row>
    <row r="37" spans="1:39" ht="30" customHeight="1">
      <c r="A37" s="8" t="s">
        <v>1467</v>
      </c>
      <c r="B37" s="8" t="s">
        <v>52</v>
      </c>
      <c r="C37" s="8" t="s">
        <v>52</v>
      </c>
      <c r="D37" s="9"/>
      <c r="E37" s="11"/>
      <c r="F37" s="12">
        <f>TRUNC(SUMIF(N35:N36, N34, F35:F36),0)</f>
        <v>9</v>
      </c>
      <c r="G37" s="11"/>
      <c r="H37" s="12">
        <f>TRUNC(SUMIF(N35:N36, N34, H35:H36),0)</f>
        <v>0</v>
      </c>
      <c r="I37" s="11"/>
      <c r="J37" s="12">
        <f>TRUNC(SUMIF(N35:N36, N34, J35:J36),0)</f>
        <v>0</v>
      </c>
      <c r="K37" s="11"/>
      <c r="L37" s="12">
        <f>F37+H37+J37</f>
        <v>9</v>
      </c>
      <c r="M37" s="8" t="s">
        <v>52</v>
      </c>
      <c r="N37" s="5" t="s">
        <v>94</v>
      </c>
      <c r="O37" s="5" t="s">
        <v>94</v>
      </c>
      <c r="P37" s="5" t="s">
        <v>52</v>
      </c>
      <c r="Q37" s="5" t="s">
        <v>52</v>
      </c>
      <c r="R37" s="5" t="s">
        <v>52</v>
      </c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5" t="s">
        <v>52</v>
      </c>
      <c r="AK37" s="5" t="s">
        <v>52</v>
      </c>
      <c r="AL37" s="5" t="s">
        <v>52</v>
      </c>
      <c r="AM37" s="5" t="s">
        <v>52</v>
      </c>
    </row>
    <row r="38" spans="1:39" ht="30" customHeight="1">
      <c r="A38" s="9"/>
      <c r="B38" s="9"/>
      <c r="C38" s="9"/>
      <c r="D38" s="9"/>
      <c r="E38" s="11"/>
      <c r="F38" s="12"/>
      <c r="G38" s="11"/>
      <c r="H38" s="12"/>
      <c r="I38" s="11"/>
      <c r="J38" s="12"/>
      <c r="K38" s="11"/>
      <c r="L38" s="12"/>
      <c r="M38" s="9"/>
    </row>
    <row r="39" spans="1:39" ht="30" customHeight="1">
      <c r="A39" s="24" t="s">
        <v>1515</v>
      </c>
      <c r="B39" s="24"/>
      <c r="C39" s="24"/>
      <c r="D39" s="24"/>
      <c r="E39" s="25"/>
      <c r="F39" s="26"/>
      <c r="G39" s="25"/>
      <c r="H39" s="26"/>
      <c r="I39" s="25"/>
      <c r="J39" s="26"/>
      <c r="K39" s="25"/>
      <c r="L39" s="26"/>
      <c r="M39" s="24"/>
      <c r="N39" s="2" t="s">
        <v>1516</v>
      </c>
    </row>
    <row r="40" spans="1:39" ht="30" customHeight="1">
      <c r="A40" s="8" t="s">
        <v>1501</v>
      </c>
      <c r="B40" s="8" t="s">
        <v>1502</v>
      </c>
      <c r="C40" s="8" t="s">
        <v>1503</v>
      </c>
      <c r="D40" s="9">
        <v>3.2</v>
      </c>
      <c r="E40" s="11">
        <f>단가대비표!O10</f>
        <v>2.1</v>
      </c>
      <c r="F40" s="12">
        <f>TRUNC(E40*D40,1)</f>
        <v>6.7</v>
      </c>
      <c r="G40" s="11">
        <f>단가대비표!P10</f>
        <v>0</v>
      </c>
      <c r="H40" s="12">
        <f>TRUNC(G40*D40,1)</f>
        <v>0</v>
      </c>
      <c r="I40" s="11">
        <f>단가대비표!V10</f>
        <v>0</v>
      </c>
      <c r="J40" s="12">
        <f>TRUNC(I40*D40,1)</f>
        <v>0</v>
      </c>
      <c r="K40" s="11">
        <f>TRUNC(E40+G40+I40,1)</f>
        <v>2.1</v>
      </c>
      <c r="L40" s="12">
        <f>TRUNC(F40+H40+J40,1)</f>
        <v>6.7</v>
      </c>
      <c r="M40" s="8" t="s">
        <v>52</v>
      </c>
      <c r="N40" s="5" t="s">
        <v>1516</v>
      </c>
      <c r="O40" s="5" t="s">
        <v>1504</v>
      </c>
      <c r="P40" s="5" t="s">
        <v>62</v>
      </c>
      <c r="Q40" s="5" t="s">
        <v>62</v>
      </c>
      <c r="R40" s="5" t="s">
        <v>63</v>
      </c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5" t="s">
        <v>52</v>
      </c>
      <c r="AK40" s="5" t="s">
        <v>1519</v>
      </c>
      <c r="AL40" s="5" t="s">
        <v>52</v>
      </c>
      <c r="AM40" s="5" t="s">
        <v>52</v>
      </c>
    </row>
    <row r="41" spans="1:39" ht="30" customHeight="1">
      <c r="A41" s="8" t="s">
        <v>1506</v>
      </c>
      <c r="B41" s="8" t="s">
        <v>1507</v>
      </c>
      <c r="C41" s="8" t="s">
        <v>598</v>
      </c>
      <c r="D41" s="9">
        <v>3.0000000000000001E-3</v>
      </c>
      <c r="E41" s="11">
        <f>단가대비표!O13</f>
        <v>1137</v>
      </c>
      <c r="F41" s="12">
        <f>TRUNC(E41*D41,1)</f>
        <v>3.4</v>
      </c>
      <c r="G41" s="11">
        <f>단가대비표!P13</f>
        <v>0</v>
      </c>
      <c r="H41" s="12">
        <f>TRUNC(G41*D41,1)</f>
        <v>0</v>
      </c>
      <c r="I41" s="11">
        <f>단가대비표!V13</f>
        <v>0</v>
      </c>
      <c r="J41" s="12">
        <f>TRUNC(I41*D41,1)</f>
        <v>0</v>
      </c>
      <c r="K41" s="11">
        <f>TRUNC(E41+G41+I41,1)</f>
        <v>1137</v>
      </c>
      <c r="L41" s="12">
        <f>TRUNC(F41+H41+J41,1)</f>
        <v>3.4</v>
      </c>
      <c r="M41" s="8" t="s">
        <v>52</v>
      </c>
      <c r="N41" s="5" t="s">
        <v>1516</v>
      </c>
      <c r="O41" s="5" t="s">
        <v>1508</v>
      </c>
      <c r="P41" s="5" t="s">
        <v>62</v>
      </c>
      <c r="Q41" s="5" t="s">
        <v>62</v>
      </c>
      <c r="R41" s="5" t="s">
        <v>63</v>
      </c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5" t="s">
        <v>52</v>
      </c>
      <c r="AK41" s="5" t="s">
        <v>1520</v>
      </c>
      <c r="AL41" s="5" t="s">
        <v>52</v>
      </c>
      <c r="AM41" s="5" t="s">
        <v>52</v>
      </c>
    </row>
    <row r="42" spans="1:39" ht="30" customHeight="1">
      <c r="A42" s="8" t="s">
        <v>1467</v>
      </c>
      <c r="B42" s="8" t="s">
        <v>52</v>
      </c>
      <c r="C42" s="8" t="s">
        <v>52</v>
      </c>
      <c r="D42" s="9"/>
      <c r="E42" s="11"/>
      <c r="F42" s="12">
        <f>TRUNC(SUMIF(N40:N41, N39, F40:F41),0)</f>
        <v>10</v>
      </c>
      <c r="G42" s="11"/>
      <c r="H42" s="12">
        <f>TRUNC(SUMIF(N40:N41, N39, H40:H41),0)</f>
        <v>0</v>
      </c>
      <c r="I42" s="11"/>
      <c r="J42" s="12">
        <f>TRUNC(SUMIF(N40:N41, N39, J40:J41),0)</f>
        <v>0</v>
      </c>
      <c r="K42" s="11"/>
      <c r="L42" s="12">
        <f>F42+H42+J42</f>
        <v>10</v>
      </c>
      <c r="M42" s="8" t="s">
        <v>52</v>
      </c>
      <c r="N42" s="5" t="s">
        <v>94</v>
      </c>
      <c r="O42" s="5" t="s">
        <v>94</v>
      </c>
      <c r="P42" s="5" t="s">
        <v>52</v>
      </c>
      <c r="Q42" s="5" t="s">
        <v>52</v>
      </c>
      <c r="R42" s="5" t="s">
        <v>52</v>
      </c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5" t="s">
        <v>52</v>
      </c>
      <c r="AK42" s="5" t="s">
        <v>52</v>
      </c>
      <c r="AL42" s="5" t="s">
        <v>52</v>
      </c>
      <c r="AM42" s="5" t="s">
        <v>52</v>
      </c>
    </row>
    <row r="43" spans="1:39" ht="30" customHeight="1">
      <c r="A43" s="9"/>
      <c r="B43" s="9"/>
      <c r="C43" s="9"/>
      <c r="D43" s="9"/>
      <c r="E43" s="11"/>
      <c r="F43" s="12"/>
      <c r="G43" s="11"/>
      <c r="H43" s="12"/>
      <c r="I43" s="11"/>
      <c r="J43" s="12"/>
      <c r="K43" s="11"/>
      <c r="L43" s="12"/>
      <c r="M43" s="9"/>
    </row>
    <row r="44" spans="1:39" ht="30" customHeight="1">
      <c r="A44" s="24" t="s">
        <v>1521</v>
      </c>
      <c r="B44" s="24"/>
      <c r="C44" s="24"/>
      <c r="D44" s="24"/>
      <c r="E44" s="25"/>
      <c r="F44" s="26"/>
      <c r="G44" s="25"/>
      <c r="H44" s="26"/>
      <c r="I44" s="25"/>
      <c r="J44" s="26"/>
      <c r="K44" s="25"/>
      <c r="L44" s="26"/>
      <c r="M44" s="24"/>
      <c r="N44" s="2" t="s">
        <v>1522</v>
      </c>
    </row>
    <row r="45" spans="1:39" ht="30" customHeight="1">
      <c r="A45" s="8" t="s">
        <v>1501</v>
      </c>
      <c r="B45" s="8" t="s">
        <v>1502</v>
      </c>
      <c r="C45" s="8" t="s">
        <v>1503</v>
      </c>
      <c r="D45" s="9">
        <v>3.8</v>
      </c>
      <c r="E45" s="11">
        <f>단가대비표!O10</f>
        <v>2.1</v>
      </c>
      <c r="F45" s="12">
        <f>TRUNC(E45*D45,1)</f>
        <v>7.9</v>
      </c>
      <c r="G45" s="11">
        <f>단가대비표!P10</f>
        <v>0</v>
      </c>
      <c r="H45" s="12">
        <f>TRUNC(G45*D45,1)</f>
        <v>0</v>
      </c>
      <c r="I45" s="11">
        <f>단가대비표!V10</f>
        <v>0</v>
      </c>
      <c r="J45" s="12">
        <f>TRUNC(I45*D45,1)</f>
        <v>0</v>
      </c>
      <c r="K45" s="11">
        <f>TRUNC(E45+G45+I45,1)</f>
        <v>2.1</v>
      </c>
      <c r="L45" s="12">
        <f>TRUNC(F45+H45+J45,1)</f>
        <v>7.9</v>
      </c>
      <c r="M45" s="8" t="s">
        <v>52</v>
      </c>
      <c r="N45" s="5" t="s">
        <v>1522</v>
      </c>
      <c r="O45" s="5" t="s">
        <v>1504</v>
      </c>
      <c r="P45" s="5" t="s">
        <v>62</v>
      </c>
      <c r="Q45" s="5" t="s">
        <v>62</v>
      </c>
      <c r="R45" s="5" t="s">
        <v>63</v>
      </c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5" t="s">
        <v>52</v>
      </c>
      <c r="AK45" s="5" t="s">
        <v>1524</v>
      </c>
      <c r="AL45" s="5" t="s">
        <v>52</v>
      </c>
      <c r="AM45" s="5" t="s">
        <v>52</v>
      </c>
    </row>
    <row r="46" spans="1:39" ht="30" customHeight="1">
      <c r="A46" s="8" t="s">
        <v>1506</v>
      </c>
      <c r="B46" s="8" t="s">
        <v>1507</v>
      </c>
      <c r="C46" s="8" t="s">
        <v>598</v>
      </c>
      <c r="D46" s="9">
        <v>4.0000000000000001E-3</v>
      </c>
      <c r="E46" s="11">
        <f>단가대비표!O13</f>
        <v>1137</v>
      </c>
      <c r="F46" s="12">
        <f>TRUNC(E46*D46,1)</f>
        <v>4.5</v>
      </c>
      <c r="G46" s="11">
        <f>단가대비표!P13</f>
        <v>0</v>
      </c>
      <c r="H46" s="12">
        <f>TRUNC(G46*D46,1)</f>
        <v>0</v>
      </c>
      <c r="I46" s="11">
        <f>단가대비표!V13</f>
        <v>0</v>
      </c>
      <c r="J46" s="12">
        <f>TRUNC(I46*D46,1)</f>
        <v>0</v>
      </c>
      <c r="K46" s="11">
        <f>TRUNC(E46+G46+I46,1)</f>
        <v>1137</v>
      </c>
      <c r="L46" s="12">
        <f>TRUNC(F46+H46+J46,1)</f>
        <v>4.5</v>
      </c>
      <c r="M46" s="8" t="s">
        <v>52</v>
      </c>
      <c r="N46" s="5" t="s">
        <v>1522</v>
      </c>
      <c r="O46" s="5" t="s">
        <v>1508</v>
      </c>
      <c r="P46" s="5" t="s">
        <v>62</v>
      </c>
      <c r="Q46" s="5" t="s">
        <v>62</v>
      </c>
      <c r="R46" s="5" t="s">
        <v>63</v>
      </c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5" t="s">
        <v>52</v>
      </c>
      <c r="AK46" s="5" t="s">
        <v>1525</v>
      </c>
      <c r="AL46" s="5" t="s">
        <v>52</v>
      </c>
      <c r="AM46" s="5" t="s">
        <v>52</v>
      </c>
    </row>
    <row r="47" spans="1:39" ht="30" customHeight="1">
      <c r="A47" s="8" t="s">
        <v>1467</v>
      </c>
      <c r="B47" s="8" t="s">
        <v>52</v>
      </c>
      <c r="C47" s="8" t="s">
        <v>52</v>
      </c>
      <c r="D47" s="9"/>
      <c r="E47" s="11"/>
      <c r="F47" s="12">
        <f>TRUNC(SUMIF(N45:N46, N44, F45:F46),0)</f>
        <v>12</v>
      </c>
      <c r="G47" s="11"/>
      <c r="H47" s="12">
        <f>TRUNC(SUMIF(N45:N46, N44, H45:H46),0)</f>
        <v>0</v>
      </c>
      <c r="I47" s="11"/>
      <c r="J47" s="12">
        <f>TRUNC(SUMIF(N45:N46, N44, J45:J46),0)</f>
        <v>0</v>
      </c>
      <c r="K47" s="11"/>
      <c r="L47" s="12">
        <f>F47+H47+J47</f>
        <v>12</v>
      </c>
      <c r="M47" s="8" t="s">
        <v>52</v>
      </c>
      <c r="N47" s="5" t="s">
        <v>94</v>
      </c>
      <c r="O47" s="5" t="s">
        <v>94</v>
      </c>
      <c r="P47" s="5" t="s">
        <v>52</v>
      </c>
      <c r="Q47" s="5" t="s">
        <v>52</v>
      </c>
      <c r="R47" s="5" t="s">
        <v>52</v>
      </c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5" t="s">
        <v>52</v>
      </c>
      <c r="AK47" s="5" t="s">
        <v>52</v>
      </c>
      <c r="AL47" s="5" t="s">
        <v>52</v>
      </c>
      <c r="AM47" s="5" t="s">
        <v>52</v>
      </c>
    </row>
    <row r="48" spans="1:39" ht="30" customHeight="1">
      <c r="A48" s="9"/>
      <c r="B48" s="9"/>
      <c r="C48" s="9"/>
      <c r="D48" s="9"/>
      <c r="E48" s="11"/>
      <c r="F48" s="12"/>
      <c r="G48" s="11"/>
      <c r="H48" s="12"/>
      <c r="I48" s="11"/>
      <c r="J48" s="12"/>
      <c r="K48" s="11"/>
      <c r="L48" s="12"/>
      <c r="M48" s="9"/>
    </row>
    <row r="49" spans="1:39" ht="30" customHeight="1">
      <c r="A49" s="24" t="s">
        <v>1526</v>
      </c>
      <c r="B49" s="24"/>
      <c r="C49" s="24"/>
      <c r="D49" s="24"/>
      <c r="E49" s="25"/>
      <c r="F49" s="26"/>
      <c r="G49" s="25"/>
      <c r="H49" s="26"/>
      <c r="I49" s="25"/>
      <c r="J49" s="26"/>
      <c r="K49" s="25"/>
      <c r="L49" s="26"/>
      <c r="M49" s="24"/>
      <c r="N49" s="2" t="s">
        <v>813</v>
      </c>
    </row>
    <row r="50" spans="1:39" ht="30" customHeight="1">
      <c r="A50" s="8" t="s">
        <v>1469</v>
      </c>
      <c r="B50" s="8" t="s">
        <v>1486</v>
      </c>
      <c r="C50" s="8" t="s">
        <v>1471</v>
      </c>
      <c r="D50" s="9">
        <v>0.28000000000000003</v>
      </c>
      <c r="E50" s="11">
        <f>단가대비표!O25</f>
        <v>2320</v>
      </c>
      <c r="F50" s="12">
        <f>TRUNC(E50*D50,1)</f>
        <v>649.6</v>
      </c>
      <c r="G50" s="11">
        <f>단가대비표!P25</f>
        <v>0</v>
      </c>
      <c r="H50" s="12">
        <f>TRUNC(G50*D50,1)</f>
        <v>0</v>
      </c>
      <c r="I50" s="11">
        <f>단가대비표!V25</f>
        <v>0</v>
      </c>
      <c r="J50" s="12">
        <f>TRUNC(I50*D50,1)</f>
        <v>0</v>
      </c>
      <c r="K50" s="11">
        <f t="shared" ref="K50:L53" si="3">TRUNC(E50+G50+I50,1)</f>
        <v>2320</v>
      </c>
      <c r="L50" s="12">
        <f t="shared" si="3"/>
        <v>649.6</v>
      </c>
      <c r="M50" s="8" t="s">
        <v>52</v>
      </c>
      <c r="N50" s="5" t="s">
        <v>813</v>
      </c>
      <c r="O50" s="5" t="s">
        <v>1487</v>
      </c>
      <c r="P50" s="5" t="s">
        <v>62</v>
      </c>
      <c r="Q50" s="5" t="s">
        <v>62</v>
      </c>
      <c r="R50" s="5" t="s">
        <v>63</v>
      </c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5" t="s">
        <v>52</v>
      </c>
      <c r="AK50" s="5" t="s">
        <v>1527</v>
      </c>
      <c r="AL50" s="5" t="s">
        <v>52</v>
      </c>
      <c r="AM50" s="5" t="s">
        <v>52</v>
      </c>
    </row>
    <row r="51" spans="1:39" ht="30" customHeight="1">
      <c r="A51" s="8" t="s">
        <v>1474</v>
      </c>
      <c r="B51" s="8" t="s">
        <v>1475</v>
      </c>
      <c r="C51" s="8" t="s">
        <v>1476</v>
      </c>
      <c r="D51" s="9">
        <v>0.43</v>
      </c>
      <c r="E51" s="11">
        <f>단가대비표!O288</f>
        <v>0</v>
      </c>
      <c r="F51" s="12">
        <f>TRUNC(E51*D51,1)</f>
        <v>0</v>
      </c>
      <c r="G51" s="11">
        <f>단가대비표!P288</f>
        <v>0</v>
      </c>
      <c r="H51" s="12">
        <f>TRUNC(G51*D51,1)</f>
        <v>0</v>
      </c>
      <c r="I51" s="11">
        <f>단가대비표!V288</f>
        <v>87</v>
      </c>
      <c r="J51" s="12">
        <f>TRUNC(I51*D51,1)</f>
        <v>37.4</v>
      </c>
      <c r="K51" s="11">
        <f t="shared" si="3"/>
        <v>87</v>
      </c>
      <c r="L51" s="12">
        <f t="shared" si="3"/>
        <v>37.4</v>
      </c>
      <c r="M51" s="8" t="s">
        <v>52</v>
      </c>
      <c r="N51" s="5" t="s">
        <v>813</v>
      </c>
      <c r="O51" s="5" t="s">
        <v>1477</v>
      </c>
      <c r="P51" s="5" t="s">
        <v>62</v>
      </c>
      <c r="Q51" s="5" t="s">
        <v>62</v>
      </c>
      <c r="R51" s="5" t="s">
        <v>63</v>
      </c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5" t="s">
        <v>52</v>
      </c>
      <c r="AK51" s="5" t="s">
        <v>1528</v>
      </c>
      <c r="AL51" s="5" t="s">
        <v>52</v>
      </c>
      <c r="AM51" s="5" t="s">
        <v>52</v>
      </c>
    </row>
    <row r="52" spans="1:39" ht="30" customHeight="1">
      <c r="A52" s="8" t="s">
        <v>1479</v>
      </c>
      <c r="B52" s="8" t="s">
        <v>78</v>
      </c>
      <c r="C52" s="8" t="s">
        <v>79</v>
      </c>
      <c r="D52" s="9">
        <v>0.152</v>
      </c>
      <c r="E52" s="11">
        <f>단가대비표!O292</f>
        <v>0</v>
      </c>
      <c r="F52" s="12">
        <f>TRUNC(E52*D52,1)</f>
        <v>0</v>
      </c>
      <c r="G52" s="11">
        <f>단가대비표!P292</f>
        <v>209394</v>
      </c>
      <c r="H52" s="12">
        <f>TRUNC(G52*D52,1)</f>
        <v>31827.8</v>
      </c>
      <c r="I52" s="11">
        <f>단가대비표!V292</f>
        <v>0</v>
      </c>
      <c r="J52" s="12">
        <f>TRUNC(I52*D52,1)</f>
        <v>0</v>
      </c>
      <c r="K52" s="11">
        <f t="shared" si="3"/>
        <v>209394</v>
      </c>
      <c r="L52" s="12">
        <f t="shared" si="3"/>
        <v>31827.8</v>
      </c>
      <c r="M52" s="8" t="s">
        <v>1480</v>
      </c>
      <c r="N52" s="5" t="s">
        <v>813</v>
      </c>
      <c r="O52" s="5" t="s">
        <v>1481</v>
      </c>
      <c r="P52" s="5" t="s">
        <v>62</v>
      </c>
      <c r="Q52" s="5" t="s">
        <v>62</v>
      </c>
      <c r="R52" s="5" t="s">
        <v>63</v>
      </c>
      <c r="S52" s="1"/>
      <c r="T52" s="1"/>
      <c r="U52" s="1"/>
      <c r="V52" s="1">
        <v>1</v>
      </c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5" t="s">
        <v>52</v>
      </c>
      <c r="AK52" s="5" t="s">
        <v>1529</v>
      </c>
      <c r="AL52" s="5" t="s">
        <v>52</v>
      </c>
      <c r="AM52" s="5" t="s">
        <v>52</v>
      </c>
    </row>
    <row r="53" spans="1:39" ht="30" customHeight="1">
      <c r="A53" s="8" t="s">
        <v>88</v>
      </c>
      <c r="B53" s="8" t="s">
        <v>1483</v>
      </c>
      <c r="C53" s="8" t="s">
        <v>90</v>
      </c>
      <c r="D53" s="9">
        <v>1</v>
      </c>
      <c r="E53" s="11">
        <f>TRUNC(SUMIF(V50:V53, RIGHTB(O53, 1), H50:H53)*U53, 2)</f>
        <v>954.83</v>
      </c>
      <c r="F53" s="12">
        <f>TRUNC(E53*D53,1)</f>
        <v>954.8</v>
      </c>
      <c r="G53" s="11">
        <v>0</v>
      </c>
      <c r="H53" s="12">
        <f>TRUNC(G53*D53,1)</f>
        <v>0</v>
      </c>
      <c r="I53" s="11">
        <v>0</v>
      </c>
      <c r="J53" s="12">
        <f>TRUNC(I53*D53,1)</f>
        <v>0</v>
      </c>
      <c r="K53" s="11">
        <f t="shared" si="3"/>
        <v>954.8</v>
      </c>
      <c r="L53" s="12">
        <f t="shared" si="3"/>
        <v>954.8</v>
      </c>
      <c r="M53" s="8" t="s">
        <v>52</v>
      </c>
      <c r="N53" s="5" t="s">
        <v>813</v>
      </c>
      <c r="O53" s="5" t="s">
        <v>91</v>
      </c>
      <c r="P53" s="5" t="s">
        <v>62</v>
      </c>
      <c r="Q53" s="5" t="s">
        <v>62</v>
      </c>
      <c r="R53" s="5" t="s">
        <v>62</v>
      </c>
      <c r="S53" s="1">
        <v>1</v>
      </c>
      <c r="T53" s="1">
        <v>0</v>
      </c>
      <c r="U53" s="1">
        <v>0.03</v>
      </c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5" t="s">
        <v>52</v>
      </c>
      <c r="AK53" s="5" t="s">
        <v>1530</v>
      </c>
      <c r="AL53" s="5" t="s">
        <v>52</v>
      </c>
      <c r="AM53" s="5" t="s">
        <v>52</v>
      </c>
    </row>
    <row r="54" spans="1:39" ht="30" customHeight="1">
      <c r="A54" s="8" t="s">
        <v>1467</v>
      </c>
      <c r="B54" s="8" t="s">
        <v>52</v>
      </c>
      <c r="C54" s="8" t="s">
        <v>52</v>
      </c>
      <c r="D54" s="9"/>
      <c r="E54" s="11"/>
      <c r="F54" s="12">
        <f>TRUNC(SUMIF(N50:N53, N49, F50:F53),0)</f>
        <v>1604</v>
      </c>
      <c r="G54" s="11"/>
      <c r="H54" s="12">
        <f>TRUNC(SUMIF(N50:N53, N49, H50:H53),0)</f>
        <v>31827</v>
      </c>
      <c r="I54" s="11"/>
      <c r="J54" s="12">
        <f>TRUNC(SUMIF(N50:N53, N49, J50:J53),0)</f>
        <v>37</v>
      </c>
      <c r="K54" s="11"/>
      <c r="L54" s="12">
        <f>F54+H54+J54</f>
        <v>33468</v>
      </c>
      <c r="M54" s="8" t="s">
        <v>52</v>
      </c>
      <c r="N54" s="5" t="s">
        <v>94</v>
      </c>
      <c r="O54" s="5" t="s">
        <v>94</v>
      </c>
      <c r="P54" s="5" t="s">
        <v>52</v>
      </c>
      <c r="Q54" s="5" t="s">
        <v>52</v>
      </c>
      <c r="R54" s="5" t="s">
        <v>52</v>
      </c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5" t="s">
        <v>52</v>
      </c>
      <c r="AK54" s="5" t="s">
        <v>52</v>
      </c>
      <c r="AL54" s="5" t="s">
        <v>52</v>
      </c>
      <c r="AM54" s="5" t="s">
        <v>52</v>
      </c>
    </row>
    <row r="55" spans="1:39" ht="30" customHeight="1">
      <c r="A55" s="9"/>
      <c r="B55" s="9"/>
      <c r="C55" s="9"/>
      <c r="D55" s="9"/>
      <c r="E55" s="11"/>
      <c r="F55" s="12"/>
      <c r="G55" s="11"/>
      <c r="H55" s="12"/>
      <c r="I55" s="11"/>
      <c r="J55" s="12"/>
      <c r="K55" s="11"/>
      <c r="L55" s="12"/>
      <c r="M55" s="9"/>
    </row>
    <row r="56" spans="1:39" ht="30" customHeight="1">
      <c r="A56" s="24" t="s">
        <v>1531</v>
      </c>
      <c r="B56" s="24"/>
      <c r="C56" s="24"/>
      <c r="D56" s="24"/>
      <c r="E56" s="25"/>
      <c r="F56" s="26"/>
      <c r="G56" s="25"/>
      <c r="H56" s="26"/>
      <c r="I56" s="25"/>
      <c r="J56" s="26"/>
      <c r="K56" s="25"/>
      <c r="L56" s="26"/>
      <c r="M56" s="24"/>
      <c r="N56" s="2" t="s">
        <v>1532</v>
      </c>
    </row>
    <row r="57" spans="1:39" ht="30" customHeight="1">
      <c r="A57" s="8" t="s">
        <v>1501</v>
      </c>
      <c r="B57" s="8" t="s">
        <v>1502</v>
      </c>
      <c r="C57" s="8" t="s">
        <v>1503</v>
      </c>
      <c r="D57" s="9">
        <v>12</v>
      </c>
      <c r="E57" s="11">
        <f>단가대비표!O10</f>
        <v>2.1</v>
      </c>
      <c r="F57" s="12">
        <f>TRUNC(E57*D57,1)</f>
        <v>25.2</v>
      </c>
      <c r="G57" s="11">
        <f>단가대비표!P10</f>
        <v>0</v>
      </c>
      <c r="H57" s="12">
        <f>TRUNC(G57*D57,1)</f>
        <v>0</v>
      </c>
      <c r="I57" s="11">
        <f>단가대비표!V10</f>
        <v>0</v>
      </c>
      <c r="J57" s="12">
        <f>TRUNC(I57*D57,1)</f>
        <v>0</v>
      </c>
      <c r="K57" s="11">
        <f>TRUNC(E57+G57+I57,1)</f>
        <v>2.1</v>
      </c>
      <c r="L57" s="12">
        <f>TRUNC(F57+H57+J57,1)</f>
        <v>25.2</v>
      </c>
      <c r="M57" s="8" t="s">
        <v>52</v>
      </c>
      <c r="N57" s="5" t="s">
        <v>1532</v>
      </c>
      <c r="O57" s="5" t="s">
        <v>1504</v>
      </c>
      <c r="P57" s="5" t="s">
        <v>62</v>
      </c>
      <c r="Q57" s="5" t="s">
        <v>62</v>
      </c>
      <c r="R57" s="5" t="s">
        <v>63</v>
      </c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5" t="s">
        <v>52</v>
      </c>
      <c r="AK57" s="5" t="s">
        <v>1534</v>
      </c>
      <c r="AL57" s="5" t="s">
        <v>52</v>
      </c>
      <c r="AM57" s="5" t="s">
        <v>52</v>
      </c>
    </row>
    <row r="58" spans="1:39" ht="30" customHeight="1">
      <c r="A58" s="8" t="s">
        <v>1506</v>
      </c>
      <c r="B58" s="8" t="s">
        <v>1507</v>
      </c>
      <c r="C58" s="8" t="s">
        <v>598</v>
      </c>
      <c r="D58" s="9">
        <v>1.2E-2</v>
      </c>
      <c r="E58" s="11">
        <f>단가대비표!O13</f>
        <v>1137</v>
      </c>
      <c r="F58" s="12">
        <f>TRUNC(E58*D58,1)</f>
        <v>13.6</v>
      </c>
      <c r="G58" s="11">
        <f>단가대비표!P13</f>
        <v>0</v>
      </c>
      <c r="H58" s="12">
        <f>TRUNC(G58*D58,1)</f>
        <v>0</v>
      </c>
      <c r="I58" s="11">
        <f>단가대비표!V13</f>
        <v>0</v>
      </c>
      <c r="J58" s="12">
        <f>TRUNC(I58*D58,1)</f>
        <v>0</v>
      </c>
      <c r="K58" s="11">
        <f>TRUNC(E58+G58+I58,1)</f>
        <v>1137</v>
      </c>
      <c r="L58" s="12">
        <f>TRUNC(F58+H58+J58,1)</f>
        <v>13.6</v>
      </c>
      <c r="M58" s="8" t="s">
        <v>52</v>
      </c>
      <c r="N58" s="5" t="s">
        <v>1532</v>
      </c>
      <c r="O58" s="5" t="s">
        <v>1508</v>
      </c>
      <c r="P58" s="5" t="s">
        <v>62</v>
      </c>
      <c r="Q58" s="5" t="s">
        <v>62</v>
      </c>
      <c r="R58" s="5" t="s">
        <v>63</v>
      </c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5" t="s">
        <v>52</v>
      </c>
      <c r="AK58" s="5" t="s">
        <v>1535</v>
      </c>
      <c r="AL58" s="5" t="s">
        <v>52</v>
      </c>
      <c r="AM58" s="5" t="s">
        <v>52</v>
      </c>
    </row>
    <row r="59" spans="1:39" ht="30" customHeight="1">
      <c r="A59" s="8" t="s">
        <v>1467</v>
      </c>
      <c r="B59" s="8" t="s">
        <v>52</v>
      </c>
      <c r="C59" s="8" t="s">
        <v>52</v>
      </c>
      <c r="D59" s="9"/>
      <c r="E59" s="11"/>
      <c r="F59" s="12">
        <f>TRUNC(SUMIF(N57:N58, N56, F57:F58),0)</f>
        <v>38</v>
      </c>
      <c r="G59" s="11"/>
      <c r="H59" s="12">
        <f>TRUNC(SUMIF(N57:N58, N56, H57:H58),0)</f>
        <v>0</v>
      </c>
      <c r="I59" s="11"/>
      <c r="J59" s="12">
        <f>TRUNC(SUMIF(N57:N58, N56, J57:J58),0)</f>
        <v>0</v>
      </c>
      <c r="K59" s="11"/>
      <c r="L59" s="12">
        <f>F59+H59+J59</f>
        <v>38</v>
      </c>
      <c r="M59" s="8" t="s">
        <v>52</v>
      </c>
      <c r="N59" s="5" t="s">
        <v>94</v>
      </c>
      <c r="O59" s="5" t="s">
        <v>94</v>
      </c>
      <c r="P59" s="5" t="s">
        <v>52</v>
      </c>
      <c r="Q59" s="5" t="s">
        <v>52</v>
      </c>
      <c r="R59" s="5" t="s">
        <v>52</v>
      </c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5" t="s">
        <v>52</v>
      </c>
      <c r="AK59" s="5" t="s">
        <v>52</v>
      </c>
      <c r="AL59" s="5" t="s">
        <v>52</v>
      </c>
      <c r="AM59" s="5" t="s">
        <v>52</v>
      </c>
    </row>
    <row r="60" spans="1:39" ht="30" customHeight="1">
      <c r="A60" s="9"/>
      <c r="B60" s="9"/>
      <c r="C60" s="9"/>
      <c r="D60" s="9"/>
      <c r="E60" s="11"/>
      <c r="F60" s="12"/>
      <c r="G60" s="11"/>
      <c r="H60" s="12"/>
      <c r="I60" s="11"/>
      <c r="J60" s="12"/>
      <c r="K60" s="11"/>
      <c r="L60" s="12"/>
      <c r="M60" s="9"/>
    </row>
    <row r="61" spans="1:39" ht="30" customHeight="1">
      <c r="A61" s="24" t="s">
        <v>1536</v>
      </c>
      <c r="B61" s="24"/>
      <c r="C61" s="24"/>
      <c r="D61" s="24"/>
      <c r="E61" s="25"/>
      <c r="F61" s="26"/>
      <c r="G61" s="25"/>
      <c r="H61" s="26"/>
      <c r="I61" s="25"/>
      <c r="J61" s="26"/>
      <c r="K61" s="25"/>
      <c r="L61" s="26"/>
      <c r="M61" s="24"/>
      <c r="N61" s="2" t="s">
        <v>1537</v>
      </c>
    </row>
    <row r="62" spans="1:39" ht="30" customHeight="1">
      <c r="A62" s="8" t="s">
        <v>1501</v>
      </c>
      <c r="B62" s="8" t="s">
        <v>1502</v>
      </c>
      <c r="C62" s="8" t="s">
        <v>1503</v>
      </c>
      <c r="D62" s="9">
        <v>22</v>
      </c>
      <c r="E62" s="11">
        <f>단가대비표!O10</f>
        <v>2.1</v>
      </c>
      <c r="F62" s="12">
        <f>TRUNC(E62*D62,1)</f>
        <v>46.2</v>
      </c>
      <c r="G62" s="11">
        <f>단가대비표!P10</f>
        <v>0</v>
      </c>
      <c r="H62" s="12">
        <f>TRUNC(G62*D62,1)</f>
        <v>0</v>
      </c>
      <c r="I62" s="11">
        <f>단가대비표!V10</f>
        <v>0</v>
      </c>
      <c r="J62" s="12">
        <f>TRUNC(I62*D62,1)</f>
        <v>0</v>
      </c>
      <c r="K62" s="11">
        <f>TRUNC(E62+G62+I62,1)</f>
        <v>2.1</v>
      </c>
      <c r="L62" s="12">
        <f>TRUNC(F62+H62+J62,1)</f>
        <v>46.2</v>
      </c>
      <c r="M62" s="8" t="s">
        <v>52</v>
      </c>
      <c r="N62" s="5" t="s">
        <v>1537</v>
      </c>
      <c r="O62" s="5" t="s">
        <v>1504</v>
      </c>
      <c r="P62" s="5" t="s">
        <v>62</v>
      </c>
      <c r="Q62" s="5" t="s">
        <v>62</v>
      </c>
      <c r="R62" s="5" t="s">
        <v>63</v>
      </c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5" t="s">
        <v>52</v>
      </c>
      <c r="AK62" s="5" t="s">
        <v>1539</v>
      </c>
      <c r="AL62" s="5" t="s">
        <v>52</v>
      </c>
      <c r="AM62" s="5" t="s">
        <v>52</v>
      </c>
    </row>
    <row r="63" spans="1:39" ht="30" customHeight="1">
      <c r="A63" s="8" t="s">
        <v>1506</v>
      </c>
      <c r="B63" s="8" t="s">
        <v>1507</v>
      </c>
      <c r="C63" s="8" t="s">
        <v>598</v>
      </c>
      <c r="D63" s="9">
        <v>2.1000000000000001E-2</v>
      </c>
      <c r="E63" s="11">
        <f>단가대비표!O13</f>
        <v>1137</v>
      </c>
      <c r="F63" s="12">
        <f>TRUNC(E63*D63,1)</f>
        <v>23.8</v>
      </c>
      <c r="G63" s="11">
        <f>단가대비표!P13</f>
        <v>0</v>
      </c>
      <c r="H63" s="12">
        <f>TRUNC(G63*D63,1)</f>
        <v>0</v>
      </c>
      <c r="I63" s="11">
        <f>단가대비표!V13</f>
        <v>0</v>
      </c>
      <c r="J63" s="12">
        <f>TRUNC(I63*D63,1)</f>
        <v>0</v>
      </c>
      <c r="K63" s="11">
        <f>TRUNC(E63+G63+I63,1)</f>
        <v>1137</v>
      </c>
      <c r="L63" s="12">
        <f>TRUNC(F63+H63+J63,1)</f>
        <v>23.8</v>
      </c>
      <c r="M63" s="8" t="s">
        <v>52</v>
      </c>
      <c r="N63" s="5" t="s">
        <v>1537</v>
      </c>
      <c r="O63" s="5" t="s">
        <v>1508</v>
      </c>
      <c r="P63" s="5" t="s">
        <v>62</v>
      </c>
      <c r="Q63" s="5" t="s">
        <v>62</v>
      </c>
      <c r="R63" s="5" t="s">
        <v>63</v>
      </c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5" t="s">
        <v>52</v>
      </c>
      <c r="AK63" s="5" t="s">
        <v>1540</v>
      </c>
      <c r="AL63" s="5" t="s">
        <v>52</v>
      </c>
      <c r="AM63" s="5" t="s">
        <v>52</v>
      </c>
    </row>
    <row r="64" spans="1:39" ht="30" customHeight="1">
      <c r="A64" s="8" t="s">
        <v>1467</v>
      </c>
      <c r="B64" s="8" t="s">
        <v>52</v>
      </c>
      <c r="C64" s="8" t="s">
        <v>52</v>
      </c>
      <c r="D64" s="9"/>
      <c r="E64" s="11"/>
      <c r="F64" s="12">
        <f>TRUNC(SUMIF(N62:N63, N61, F62:F63),0)</f>
        <v>70</v>
      </c>
      <c r="G64" s="11"/>
      <c r="H64" s="12">
        <f>TRUNC(SUMIF(N62:N63, N61, H62:H63),0)</f>
        <v>0</v>
      </c>
      <c r="I64" s="11"/>
      <c r="J64" s="12">
        <f>TRUNC(SUMIF(N62:N63, N61, J62:J63),0)</f>
        <v>0</v>
      </c>
      <c r="K64" s="11"/>
      <c r="L64" s="12">
        <f>F64+H64+J64</f>
        <v>70</v>
      </c>
      <c r="M64" s="8" t="s">
        <v>52</v>
      </c>
      <c r="N64" s="5" t="s">
        <v>94</v>
      </c>
      <c r="O64" s="5" t="s">
        <v>94</v>
      </c>
      <c r="P64" s="5" t="s">
        <v>52</v>
      </c>
      <c r="Q64" s="5" t="s">
        <v>52</v>
      </c>
      <c r="R64" s="5" t="s">
        <v>52</v>
      </c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5" t="s">
        <v>52</v>
      </c>
      <c r="AK64" s="5" t="s">
        <v>52</v>
      </c>
      <c r="AL64" s="5" t="s">
        <v>52</v>
      </c>
      <c r="AM64" s="5" t="s">
        <v>52</v>
      </c>
    </row>
    <row r="65" spans="1:39" ht="30" customHeight="1">
      <c r="A65" s="9"/>
      <c r="B65" s="9"/>
      <c r="C65" s="9"/>
      <c r="D65" s="9"/>
      <c r="E65" s="11"/>
      <c r="F65" s="12"/>
      <c r="G65" s="11"/>
      <c r="H65" s="12"/>
      <c r="I65" s="11"/>
      <c r="J65" s="12"/>
      <c r="K65" s="11"/>
      <c r="L65" s="12"/>
      <c r="M65" s="9"/>
    </row>
    <row r="66" spans="1:39" ht="30" customHeight="1">
      <c r="A66" s="24" t="s">
        <v>1541</v>
      </c>
      <c r="B66" s="24"/>
      <c r="C66" s="24"/>
      <c r="D66" s="24"/>
      <c r="E66" s="25"/>
      <c r="F66" s="26"/>
      <c r="G66" s="25"/>
      <c r="H66" s="26"/>
      <c r="I66" s="25"/>
      <c r="J66" s="26"/>
      <c r="K66" s="25"/>
      <c r="L66" s="26"/>
      <c r="M66" s="24"/>
      <c r="N66" s="2" t="s">
        <v>1542</v>
      </c>
    </row>
    <row r="67" spans="1:39" ht="30" customHeight="1">
      <c r="A67" s="8" t="s">
        <v>1501</v>
      </c>
      <c r="B67" s="8" t="s">
        <v>1502</v>
      </c>
      <c r="C67" s="8" t="s">
        <v>1503</v>
      </c>
      <c r="D67" s="9">
        <v>34</v>
      </c>
      <c r="E67" s="11">
        <f>단가대비표!O10</f>
        <v>2.1</v>
      </c>
      <c r="F67" s="12">
        <f>TRUNC(E67*D67,1)</f>
        <v>71.400000000000006</v>
      </c>
      <c r="G67" s="11">
        <f>단가대비표!P10</f>
        <v>0</v>
      </c>
      <c r="H67" s="12">
        <f>TRUNC(G67*D67,1)</f>
        <v>0</v>
      </c>
      <c r="I67" s="11">
        <f>단가대비표!V10</f>
        <v>0</v>
      </c>
      <c r="J67" s="12">
        <f>TRUNC(I67*D67,1)</f>
        <v>0</v>
      </c>
      <c r="K67" s="11">
        <f>TRUNC(E67+G67+I67,1)</f>
        <v>2.1</v>
      </c>
      <c r="L67" s="12">
        <f>TRUNC(F67+H67+J67,1)</f>
        <v>71.400000000000006</v>
      </c>
      <c r="M67" s="8" t="s">
        <v>52</v>
      </c>
      <c r="N67" s="5" t="s">
        <v>1542</v>
      </c>
      <c r="O67" s="5" t="s">
        <v>1504</v>
      </c>
      <c r="P67" s="5" t="s">
        <v>62</v>
      </c>
      <c r="Q67" s="5" t="s">
        <v>62</v>
      </c>
      <c r="R67" s="5" t="s">
        <v>63</v>
      </c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5" t="s">
        <v>52</v>
      </c>
      <c r="AK67" s="5" t="s">
        <v>1544</v>
      </c>
      <c r="AL67" s="5" t="s">
        <v>52</v>
      </c>
      <c r="AM67" s="5" t="s">
        <v>52</v>
      </c>
    </row>
    <row r="68" spans="1:39" ht="30" customHeight="1">
      <c r="A68" s="8" t="s">
        <v>1506</v>
      </c>
      <c r="B68" s="8" t="s">
        <v>1507</v>
      </c>
      <c r="C68" s="8" t="s">
        <v>598</v>
      </c>
      <c r="D68" s="9">
        <v>3.3000000000000002E-2</v>
      </c>
      <c r="E68" s="11">
        <f>단가대비표!O13</f>
        <v>1137</v>
      </c>
      <c r="F68" s="12">
        <f>TRUNC(E68*D68,1)</f>
        <v>37.5</v>
      </c>
      <c r="G68" s="11">
        <f>단가대비표!P13</f>
        <v>0</v>
      </c>
      <c r="H68" s="12">
        <f>TRUNC(G68*D68,1)</f>
        <v>0</v>
      </c>
      <c r="I68" s="11">
        <f>단가대비표!V13</f>
        <v>0</v>
      </c>
      <c r="J68" s="12">
        <f>TRUNC(I68*D68,1)</f>
        <v>0</v>
      </c>
      <c r="K68" s="11">
        <f>TRUNC(E68+G68+I68,1)</f>
        <v>1137</v>
      </c>
      <c r="L68" s="12">
        <f>TRUNC(F68+H68+J68,1)</f>
        <v>37.5</v>
      </c>
      <c r="M68" s="8" t="s">
        <v>52</v>
      </c>
      <c r="N68" s="5" t="s">
        <v>1542</v>
      </c>
      <c r="O68" s="5" t="s">
        <v>1508</v>
      </c>
      <c r="P68" s="5" t="s">
        <v>62</v>
      </c>
      <c r="Q68" s="5" t="s">
        <v>62</v>
      </c>
      <c r="R68" s="5" t="s">
        <v>63</v>
      </c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5" t="s">
        <v>52</v>
      </c>
      <c r="AK68" s="5" t="s">
        <v>1545</v>
      </c>
      <c r="AL68" s="5" t="s">
        <v>52</v>
      </c>
      <c r="AM68" s="5" t="s">
        <v>52</v>
      </c>
    </row>
    <row r="69" spans="1:39" ht="30" customHeight="1">
      <c r="A69" s="8" t="s">
        <v>1467</v>
      </c>
      <c r="B69" s="8" t="s">
        <v>52</v>
      </c>
      <c r="C69" s="8" t="s">
        <v>52</v>
      </c>
      <c r="D69" s="9"/>
      <c r="E69" s="11"/>
      <c r="F69" s="12">
        <f>TRUNC(SUMIF(N67:N68, N66, F67:F68),0)</f>
        <v>108</v>
      </c>
      <c r="G69" s="11"/>
      <c r="H69" s="12">
        <f>TRUNC(SUMIF(N67:N68, N66, H67:H68),0)</f>
        <v>0</v>
      </c>
      <c r="I69" s="11"/>
      <c r="J69" s="12">
        <f>TRUNC(SUMIF(N67:N68, N66, J67:J68),0)</f>
        <v>0</v>
      </c>
      <c r="K69" s="11"/>
      <c r="L69" s="12">
        <f>F69+H69+J69</f>
        <v>108</v>
      </c>
      <c r="M69" s="8" t="s">
        <v>52</v>
      </c>
      <c r="N69" s="5" t="s">
        <v>94</v>
      </c>
      <c r="O69" s="5" t="s">
        <v>94</v>
      </c>
      <c r="P69" s="5" t="s">
        <v>52</v>
      </c>
      <c r="Q69" s="5" t="s">
        <v>52</v>
      </c>
      <c r="R69" s="5" t="s">
        <v>52</v>
      </c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5" t="s">
        <v>52</v>
      </c>
      <c r="AK69" s="5" t="s">
        <v>52</v>
      </c>
      <c r="AL69" s="5" t="s">
        <v>52</v>
      </c>
      <c r="AM69" s="5" t="s">
        <v>52</v>
      </c>
    </row>
    <row r="70" spans="1:39" ht="30" customHeight="1">
      <c r="A70" s="9"/>
      <c r="B70" s="9"/>
      <c r="C70" s="9"/>
      <c r="D70" s="9"/>
      <c r="E70" s="11"/>
      <c r="F70" s="12"/>
      <c r="G70" s="11"/>
      <c r="H70" s="12"/>
      <c r="I70" s="11"/>
      <c r="J70" s="12"/>
      <c r="K70" s="11"/>
      <c r="L70" s="12"/>
      <c r="M70" s="9"/>
    </row>
    <row r="71" spans="1:39" ht="30" customHeight="1">
      <c r="A71" s="24" t="s">
        <v>1546</v>
      </c>
      <c r="B71" s="24"/>
      <c r="C71" s="24"/>
      <c r="D71" s="24"/>
      <c r="E71" s="25"/>
      <c r="F71" s="26"/>
      <c r="G71" s="25"/>
      <c r="H71" s="26"/>
      <c r="I71" s="25"/>
      <c r="J71" s="26"/>
      <c r="K71" s="25"/>
      <c r="L71" s="26"/>
      <c r="M71" s="24"/>
      <c r="N71" s="2" t="s">
        <v>1547</v>
      </c>
    </row>
    <row r="72" spans="1:39" ht="30" customHeight="1">
      <c r="A72" s="8" t="s">
        <v>1501</v>
      </c>
      <c r="B72" s="8" t="s">
        <v>1502</v>
      </c>
      <c r="C72" s="8" t="s">
        <v>1503</v>
      </c>
      <c r="D72" s="9">
        <v>56</v>
      </c>
      <c r="E72" s="11">
        <f>단가대비표!O10</f>
        <v>2.1</v>
      </c>
      <c r="F72" s="12">
        <f>TRUNC(E72*D72,1)</f>
        <v>117.6</v>
      </c>
      <c r="G72" s="11">
        <f>단가대비표!P10</f>
        <v>0</v>
      </c>
      <c r="H72" s="12">
        <f>TRUNC(G72*D72,1)</f>
        <v>0</v>
      </c>
      <c r="I72" s="11">
        <f>단가대비표!V10</f>
        <v>0</v>
      </c>
      <c r="J72" s="12">
        <f>TRUNC(I72*D72,1)</f>
        <v>0</v>
      </c>
      <c r="K72" s="11">
        <f>TRUNC(E72+G72+I72,1)</f>
        <v>2.1</v>
      </c>
      <c r="L72" s="12">
        <f>TRUNC(F72+H72+J72,1)</f>
        <v>117.6</v>
      </c>
      <c r="M72" s="8" t="s">
        <v>52</v>
      </c>
      <c r="N72" s="5" t="s">
        <v>1547</v>
      </c>
      <c r="O72" s="5" t="s">
        <v>1504</v>
      </c>
      <c r="P72" s="5" t="s">
        <v>62</v>
      </c>
      <c r="Q72" s="5" t="s">
        <v>62</v>
      </c>
      <c r="R72" s="5" t="s">
        <v>63</v>
      </c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5" t="s">
        <v>52</v>
      </c>
      <c r="AK72" s="5" t="s">
        <v>1549</v>
      </c>
      <c r="AL72" s="5" t="s">
        <v>52</v>
      </c>
      <c r="AM72" s="5" t="s">
        <v>52</v>
      </c>
    </row>
    <row r="73" spans="1:39" ht="30" customHeight="1">
      <c r="A73" s="8" t="s">
        <v>1506</v>
      </c>
      <c r="B73" s="8" t="s">
        <v>1507</v>
      </c>
      <c r="C73" s="8" t="s">
        <v>598</v>
      </c>
      <c r="D73" s="9">
        <v>5.5E-2</v>
      </c>
      <c r="E73" s="11">
        <f>단가대비표!O13</f>
        <v>1137</v>
      </c>
      <c r="F73" s="12">
        <f>TRUNC(E73*D73,1)</f>
        <v>62.5</v>
      </c>
      <c r="G73" s="11">
        <f>단가대비표!P13</f>
        <v>0</v>
      </c>
      <c r="H73" s="12">
        <f>TRUNC(G73*D73,1)</f>
        <v>0</v>
      </c>
      <c r="I73" s="11">
        <f>단가대비표!V13</f>
        <v>0</v>
      </c>
      <c r="J73" s="12">
        <f>TRUNC(I73*D73,1)</f>
        <v>0</v>
      </c>
      <c r="K73" s="11">
        <f>TRUNC(E73+G73+I73,1)</f>
        <v>1137</v>
      </c>
      <c r="L73" s="12">
        <f>TRUNC(F73+H73+J73,1)</f>
        <v>62.5</v>
      </c>
      <c r="M73" s="8" t="s">
        <v>52</v>
      </c>
      <c r="N73" s="5" t="s">
        <v>1547</v>
      </c>
      <c r="O73" s="5" t="s">
        <v>1508</v>
      </c>
      <c r="P73" s="5" t="s">
        <v>62</v>
      </c>
      <c r="Q73" s="5" t="s">
        <v>62</v>
      </c>
      <c r="R73" s="5" t="s">
        <v>63</v>
      </c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5" t="s">
        <v>52</v>
      </c>
      <c r="AK73" s="5" t="s">
        <v>1550</v>
      </c>
      <c r="AL73" s="5" t="s">
        <v>52</v>
      </c>
      <c r="AM73" s="5" t="s">
        <v>52</v>
      </c>
    </row>
    <row r="74" spans="1:39" ht="30" customHeight="1">
      <c r="A74" s="8" t="s">
        <v>1467</v>
      </c>
      <c r="B74" s="8" t="s">
        <v>52</v>
      </c>
      <c r="C74" s="8" t="s">
        <v>52</v>
      </c>
      <c r="D74" s="9"/>
      <c r="E74" s="11"/>
      <c r="F74" s="12">
        <f>TRUNC(SUMIF(N72:N73, N71, F72:F73),0)</f>
        <v>180</v>
      </c>
      <c r="G74" s="11"/>
      <c r="H74" s="12">
        <f>TRUNC(SUMIF(N72:N73, N71, H72:H73),0)</f>
        <v>0</v>
      </c>
      <c r="I74" s="11"/>
      <c r="J74" s="12">
        <f>TRUNC(SUMIF(N72:N73, N71, J72:J73),0)</f>
        <v>0</v>
      </c>
      <c r="K74" s="11"/>
      <c r="L74" s="12">
        <f>F74+H74+J74</f>
        <v>180</v>
      </c>
      <c r="M74" s="8" t="s">
        <v>52</v>
      </c>
      <c r="N74" s="5" t="s">
        <v>94</v>
      </c>
      <c r="O74" s="5" t="s">
        <v>94</v>
      </c>
      <c r="P74" s="5" t="s">
        <v>52</v>
      </c>
      <c r="Q74" s="5" t="s">
        <v>52</v>
      </c>
      <c r="R74" s="5" t="s">
        <v>52</v>
      </c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5" t="s">
        <v>52</v>
      </c>
      <c r="AK74" s="5" t="s">
        <v>52</v>
      </c>
      <c r="AL74" s="5" t="s">
        <v>52</v>
      </c>
      <c r="AM74" s="5" t="s">
        <v>52</v>
      </c>
    </row>
    <row r="75" spans="1:39" ht="30" customHeight="1">
      <c r="A75" s="9"/>
      <c r="B75" s="9"/>
      <c r="C75" s="9"/>
      <c r="D75" s="9"/>
      <c r="E75" s="11"/>
      <c r="F75" s="12"/>
      <c r="G75" s="11"/>
      <c r="H75" s="12"/>
      <c r="I75" s="11"/>
      <c r="J75" s="12"/>
      <c r="K75" s="11"/>
      <c r="L75" s="12"/>
      <c r="M75" s="9"/>
    </row>
    <row r="76" spans="1:39" ht="30" customHeight="1">
      <c r="A76" s="24" t="s">
        <v>1551</v>
      </c>
      <c r="B76" s="24"/>
      <c r="C76" s="24"/>
      <c r="D76" s="24"/>
      <c r="E76" s="25"/>
      <c r="F76" s="26"/>
      <c r="G76" s="25"/>
      <c r="H76" s="26"/>
      <c r="I76" s="25"/>
      <c r="J76" s="26"/>
      <c r="K76" s="25"/>
      <c r="L76" s="26"/>
      <c r="M76" s="24"/>
      <c r="N76" s="2" t="s">
        <v>1552</v>
      </c>
    </row>
    <row r="77" spans="1:39" ht="30" customHeight="1">
      <c r="A77" s="8" t="s">
        <v>1501</v>
      </c>
      <c r="B77" s="8" t="s">
        <v>1502</v>
      </c>
      <c r="C77" s="8" t="s">
        <v>1503</v>
      </c>
      <c r="D77" s="9">
        <v>99</v>
      </c>
      <c r="E77" s="11">
        <f>단가대비표!O10</f>
        <v>2.1</v>
      </c>
      <c r="F77" s="12">
        <f>TRUNC(E77*D77,1)</f>
        <v>207.9</v>
      </c>
      <c r="G77" s="11">
        <f>단가대비표!P10</f>
        <v>0</v>
      </c>
      <c r="H77" s="12">
        <f>TRUNC(G77*D77,1)</f>
        <v>0</v>
      </c>
      <c r="I77" s="11">
        <f>단가대비표!V10</f>
        <v>0</v>
      </c>
      <c r="J77" s="12">
        <f>TRUNC(I77*D77,1)</f>
        <v>0</v>
      </c>
      <c r="K77" s="11">
        <f>TRUNC(E77+G77+I77,1)</f>
        <v>2.1</v>
      </c>
      <c r="L77" s="12">
        <f>TRUNC(F77+H77+J77,1)</f>
        <v>207.9</v>
      </c>
      <c r="M77" s="8" t="s">
        <v>52</v>
      </c>
      <c r="N77" s="5" t="s">
        <v>1552</v>
      </c>
      <c r="O77" s="5" t="s">
        <v>1504</v>
      </c>
      <c r="P77" s="5" t="s">
        <v>62</v>
      </c>
      <c r="Q77" s="5" t="s">
        <v>62</v>
      </c>
      <c r="R77" s="5" t="s">
        <v>63</v>
      </c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5" t="s">
        <v>52</v>
      </c>
      <c r="AK77" s="5" t="s">
        <v>1554</v>
      </c>
      <c r="AL77" s="5" t="s">
        <v>52</v>
      </c>
      <c r="AM77" s="5" t="s">
        <v>52</v>
      </c>
    </row>
    <row r="78" spans="1:39" ht="30" customHeight="1">
      <c r="A78" s="8" t="s">
        <v>1506</v>
      </c>
      <c r="B78" s="8" t="s">
        <v>1507</v>
      </c>
      <c r="C78" s="8" t="s">
        <v>598</v>
      </c>
      <c r="D78" s="9">
        <v>9.7000000000000003E-2</v>
      </c>
      <c r="E78" s="11">
        <f>단가대비표!O13</f>
        <v>1137</v>
      </c>
      <c r="F78" s="12">
        <f>TRUNC(E78*D78,1)</f>
        <v>110.2</v>
      </c>
      <c r="G78" s="11">
        <f>단가대비표!P13</f>
        <v>0</v>
      </c>
      <c r="H78" s="12">
        <f>TRUNC(G78*D78,1)</f>
        <v>0</v>
      </c>
      <c r="I78" s="11">
        <f>단가대비표!V13</f>
        <v>0</v>
      </c>
      <c r="J78" s="12">
        <f>TRUNC(I78*D78,1)</f>
        <v>0</v>
      </c>
      <c r="K78" s="11">
        <f>TRUNC(E78+G78+I78,1)</f>
        <v>1137</v>
      </c>
      <c r="L78" s="12">
        <f>TRUNC(F78+H78+J78,1)</f>
        <v>110.2</v>
      </c>
      <c r="M78" s="8" t="s">
        <v>52</v>
      </c>
      <c r="N78" s="5" t="s">
        <v>1552</v>
      </c>
      <c r="O78" s="5" t="s">
        <v>1508</v>
      </c>
      <c r="P78" s="5" t="s">
        <v>62</v>
      </c>
      <c r="Q78" s="5" t="s">
        <v>62</v>
      </c>
      <c r="R78" s="5" t="s">
        <v>63</v>
      </c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5" t="s">
        <v>52</v>
      </c>
      <c r="AK78" s="5" t="s">
        <v>1555</v>
      </c>
      <c r="AL78" s="5" t="s">
        <v>52</v>
      </c>
      <c r="AM78" s="5" t="s">
        <v>52</v>
      </c>
    </row>
    <row r="79" spans="1:39" ht="30" customHeight="1">
      <c r="A79" s="8" t="s">
        <v>1467</v>
      </c>
      <c r="B79" s="8" t="s">
        <v>52</v>
      </c>
      <c r="C79" s="8" t="s">
        <v>52</v>
      </c>
      <c r="D79" s="9"/>
      <c r="E79" s="11"/>
      <c r="F79" s="12">
        <f>TRUNC(SUMIF(N77:N78, N76, F77:F78),0)</f>
        <v>318</v>
      </c>
      <c r="G79" s="11"/>
      <c r="H79" s="12">
        <f>TRUNC(SUMIF(N77:N78, N76, H77:H78),0)</f>
        <v>0</v>
      </c>
      <c r="I79" s="11"/>
      <c r="J79" s="12">
        <f>TRUNC(SUMIF(N77:N78, N76, J77:J78),0)</f>
        <v>0</v>
      </c>
      <c r="K79" s="11"/>
      <c r="L79" s="12">
        <f>F79+H79+J79</f>
        <v>318</v>
      </c>
      <c r="M79" s="8" t="s">
        <v>52</v>
      </c>
      <c r="N79" s="5" t="s">
        <v>94</v>
      </c>
      <c r="O79" s="5" t="s">
        <v>94</v>
      </c>
      <c r="P79" s="5" t="s">
        <v>52</v>
      </c>
      <c r="Q79" s="5" t="s">
        <v>52</v>
      </c>
      <c r="R79" s="5" t="s">
        <v>52</v>
      </c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5" t="s">
        <v>52</v>
      </c>
      <c r="AK79" s="5" t="s">
        <v>52</v>
      </c>
      <c r="AL79" s="5" t="s">
        <v>52</v>
      </c>
      <c r="AM79" s="5" t="s">
        <v>52</v>
      </c>
    </row>
    <row r="80" spans="1:39" ht="30" customHeight="1">
      <c r="A80" s="9"/>
      <c r="B80" s="9"/>
      <c r="C80" s="9"/>
      <c r="D80" s="9"/>
      <c r="E80" s="11"/>
      <c r="F80" s="12"/>
      <c r="G80" s="11"/>
      <c r="H80" s="12"/>
      <c r="I80" s="11"/>
      <c r="J80" s="12"/>
      <c r="K80" s="11"/>
      <c r="L80" s="12"/>
      <c r="M80" s="9"/>
    </row>
    <row r="81" spans="1:39" ht="30" customHeight="1">
      <c r="A81" s="24" t="s">
        <v>1556</v>
      </c>
      <c r="B81" s="24"/>
      <c r="C81" s="24"/>
      <c r="D81" s="24"/>
      <c r="E81" s="25"/>
      <c r="F81" s="26"/>
      <c r="G81" s="25"/>
      <c r="H81" s="26"/>
      <c r="I81" s="25"/>
      <c r="J81" s="26"/>
      <c r="K81" s="25"/>
      <c r="L81" s="26"/>
      <c r="M81" s="24"/>
      <c r="N81" s="2" t="s">
        <v>1557</v>
      </c>
    </row>
    <row r="82" spans="1:39" ht="30" customHeight="1">
      <c r="A82" s="8" t="s">
        <v>1501</v>
      </c>
      <c r="B82" s="8" t="s">
        <v>1502</v>
      </c>
      <c r="C82" s="8" t="s">
        <v>1503</v>
      </c>
      <c r="D82" s="9">
        <v>129</v>
      </c>
      <c r="E82" s="11">
        <f>단가대비표!O10</f>
        <v>2.1</v>
      </c>
      <c r="F82" s="12">
        <f>TRUNC(E82*D82,1)</f>
        <v>270.89999999999998</v>
      </c>
      <c r="G82" s="11">
        <f>단가대비표!P10</f>
        <v>0</v>
      </c>
      <c r="H82" s="12">
        <f>TRUNC(G82*D82,1)</f>
        <v>0</v>
      </c>
      <c r="I82" s="11">
        <f>단가대비표!V10</f>
        <v>0</v>
      </c>
      <c r="J82" s="12">
        <f>TRUNC(I82*D82,1)</f>
        <v>0</v>
      </c>
      <c r="K82" s="11">
        <f>TRUNC(E82+G82+I82,1)</f>
        <v>2.1</v>
      </c>
      <c r="L82" s="12">
        <f>TRUNC(F82+H82+J82,1)</f>
        <v>270.89999999999998</v>
      </c>
      <c r="M82" s="8" t="s">
        <v>52</v>
      </c>
      <c r="N82" s="5" t="s">
        <v>1557</v>
      </c>
      <c r="O82" s="5" t="s">
        <v>1504</v>
      </c>
      <c r="P82" s="5" t="s">
        <v>62</v>
      </c>
      <c r="Q82" s="5" t="s">
        <v>62</v>
      </c>
      <c r="R82" s="5" t="s">
        <v>63</v>
      </c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5" t="s">
        <v>52</v>
      </c>
      <c r="AK82" s="5" t="s">
        <v>1559</v>
      </c>
      <c r="AL82" s="5" t="s">
        <v>52</v>
      </c>
      <c r="AM82" s="5" t="s">
        <v>52</v>
      </c>
    </row>
    <row r="83" spans="1:39" ht="30" customHeight="1">
      <c r="A83" s="8" t="s">
        <v>1506</v>
      </c>
      <c r="B83" s="8" t="s">
        <v>1507</v>
      </c>
      <c r="C83" s="8" t="s">
        <v>598</v>
      </c>
      <c r="D83" s="9">
        <v>0.126</v>
      </c>
      <c r="E83" s="11">
        <f>단가대비표!O13</f>
        <v>1137</v>
      </c>
      <c r="F83" s="12">
        <f>TRUNC(E83*D83,1)</f>
        <v>143.19999999999999</v>
      </c>
      <c r="G83" s="11">
        <f>단가대비표!P13</f>
        <v>0</v>
      </c>
      <c r="H83" s="12">
        <f>TRUNC(G83*D83,1)</f>
        <v>0</v>
      </c>
      <c r="I83" s="11">
        <f>단가대비표!V13</f>
        <v>0</v>
      </c>
      <c r="J83" s="12">
        <f>TRUNC(I83*D83,1)</f>
        <v>0</v>
      </c>
      <c r="K83" s="11">
        <f>TRUNC(E83+G83+I83,1)</f>
        <v>1137</v>
      </c>
      <c r="L83" s="12">
        <f>TRUNC(F83+H83+J83,1)</f>
        <v>143.19999999999999</v>
      </c>
      <c r="M83" s="8" t="s">
        <v>52</v>
      </c>
      <c r="N83" s="5" t="s">
        <v>1557</v>
      </c>
      <c r="O83" s="5" t="s">
        <v>1508</v>
      </c>
      <c r="P83" s="5" t="s">
        <v>62</v>
      </c>
      <c r="Q83" s="5" t="s">
        <v>62</v>
      </c>
      <c r="R83" s="5" t="s">
        <v>63</v>
      </c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5" t="s">
        <v>52</v>
      </c>
      <c r="AK83" s="5" t="s">
        <v>1560</v>
      </c>
      <c r="AL83" s="5" t="s">
        <v>52</v>
      </c>
      <c r="AM83" s="5" t="s">
        <v>52</v>
      </c>
    </row>
    <row r="84" spans="1:39" ht="30" customHeight="1">
      <c r="A84" s="8" t="s">
        <v>1467</v>
      </c>
      <c r="B84" s="8" t="s">
        <v>52</v>
      </c>
      <c r="C84" s="8" t="s">
        <v>52</v>
      </c>
      <c r="D84" s="9"/>
      <c r="E84" s="11"/>
      <c r="F84" s="12">
        <f>TRUNC(SUMIF(N82:N83, N81, F82:F83),0)</f>
        <v>414</v>
      </c>
      <c r="G84" s="11"/>
      <c r="H84" s="12">
        <f>TRUNC(SUMIF(N82:N83, N81, H82:H83),0)</f>
        <v>0</v>
      </c>
      <c r="I84" s="11"/>
      <c r="J84" s="12">
        <f>TRUNC(SUMIF(N82:N83, N81, J82:J83),0)</f>
        <v>0</v>
      </c>
      <c r="K84" s="11"/>
      <c r="L84" s="12">
        <f>F84+H84+J84</f>
        <v>414</v>
      </c>
      <c r="M84" s="8" t="s">
        <v>52</v>
      </c>
      <c r="N84" s="5" t="s">
        <v>94</v>
      </c>
      <c r="O84" s="5" t="s">
        <v>94</v>
      </c>
      <c r="P84" s="5" t="s">
        <v>52</v>
      </c>
      <c r="Q84" s="5" t="s">
        <v>52</v>
      </c>
      <c r="R84" s="5" t="s">
        <v>52</v>
      </c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5" t="s">
        <v>52</v>
      </c>
      <c r="AK84" s="5" t="s">
        <v>52</v>
      </c>
      <c r="AL84" s="5" t="s">
        <v>52</v>
      </c>
      <c r="AM84" s="5" t="s">
        <v>52</v>
      </c>
    </row>
    <row r="85" spans="1:39" ht="30" customHeight="1">
      <c r="A85" s="9"/>
      <c r="B85" s="9"/>
      <c r="C85" s="9"/>
      <c r="D85" s="9"/>
      <c r="E85" s="11"/>
      <c r="F85" s="12"/>
      <c r="G85" s="11"/>
      <c r="H85" s="12"/>
      <c r="I85" s="11"/>
      <c r="J85" s="12"/>
      <c r="K85" s="11"/>
      <c r="L85" s="12"/>
      <c r="M85" s="9"/>
    </row>
    <row r="86" spans="1:39" ht="30" customHeight="1">
      <c r="A86" s="24" t="s">
        <v>1561</v>
      </c>
      <c r="B86" s="24"/>
      <c r="C86" s="24"/>
      <c r="D86" s="24"/>
      <c r="E86" s="25"/>
      <c r="F86" s="26"/>
      <c r="G86" s="25"/>
      <c r="H86" s="26"/>
      <c r="I86" s="25"/>
      <c r="J86" s="26"/>
      <c r="K86" s="25"/>
      <c r="L86" s="26"/>
      <c r="M86" s="24"/>
      <c r="N86" s="2" t="s">
        <v>164</v>
      </c>
    </row>
    <row r="87" spans="1:39" ht="30" customHeight="1">
      <c r="A87" s="8" t="s">
        <v>1562</v>
      </c>
      <c r="B87" s="8" t="s">
        <v>1563</v>
      </c>
      <c r="C87" s="8" t="s">
        <v>1471</v>
      </c>
      <c r="D87" s="9">
        <v>1.2999999999999999E-2</v>
      </c>
      <c r="E87" s="11">
        <f>단가대비표!O26</f>
        <v>9160</v>
      </c>
      <c r="F87" s="12">
        <f>TRUNC(E87*D87,1)</f>
        <v>119</v>
      </c>
      <c r="G87" s="11">
        <f>단가대비표!P26</f>
        <v>0</v>
      </c>
      <c r="H87" s="12">
        <f>TRUNC(G87*D87,1)</f>
        <v>0</v>
      </c>
      <c r="I87" s="11">
        <f>단가대비표!V26</f>
        <v>0</v>
      </c>
      <c r="J87" s="12">
        <f>TRUNC(I87*D87,1)</f>
        <v>0</v>
      </c>
      <c r="K87" s="11">
        <f t="shared" ref="K87:L90" si="4">TRUNC(E87+G87+I87,1)</f>
        <v>9160</v>
      </c>
      <c r="L87" s="12">
        <f t="shared" si="4"/>
        <v>119</v>
      </c>
      <c r="M87" s="8" t="s">
        <v>52</v>
      </c>
      <c r="N87" s="5" t="s">
        <v>164</v>
      </c>
      <c r="O87" s="5" t="s">
        <v>1564</v>
      </c>
      <c r="P87" s="5" t="s">
        <v>62</v>
      </c>
      <c r="Q87" s="5" t="s">
        <v>62</v>
      </c>
      <c r="R87" s="5" t="s">
        <v>63</v>
      </c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5" t="s">
        <v>52</v>
      </c>
      <c r="AK87" s="5" t="s">
        <v>1565</v>
      </c>
      <c r="AL87" s="5" t="s">
        <v>52</v>
      </c>
      <c r="AM87" s="5" t="s">
        <v>52</v>
      </c>
    </row>
    <row r="88" spans="1:39" ht="30" customHeight="1">
      <c r="A88" s="8" t="s">
        <v>1566</v>
      </c>
      <c r="B88" s="8" t="s">
        <v>1567</v>
      </c>
      <c r="C88" s="8" t="s">
        <v>1503</v>
      </c>
      <c r="D88" s="9">
        <v>95</v>
      </c>
      <c r="E88" s="11">
        <f>단가대비표!O11</f>
        <v>4.2</v>
      </c>
      <c r="F88" s="12">
        <f>TRUNC(E88*D88,1)</f>
        <v>399</v>
      </c>
      <c r="G88" s="11">
        <f>단가대비표!P11</f>
        <v>0</v>
      </c>
      <c r="H88" s="12">
        <f>TRUNC(G88*D88,1)</f>
        <v>0</v>
      </c>
      <c r="I88" s="11">
        <f>단가대비표!V11</f>
        <v>0</v>
      </c>
      <c r="J88" s="12">
        <f>TRUNC(I88*D88,1)</f>
        <v>0</v>
      </c>
      <c r="K88" s="11">
        <f t="shared" si="4"/>
        <v>4.2</v>
      </c>
      <c r="L88" s="12">
        <f t="shared" si="4"/>
        <v>399</v>
      </c>
      <c r="M88" s="8" t="s">
        <v>52</v>
      </c>
      <c r="N88" s="5" t="s">
        <v>164</v>
      </c>
      <c r="O88" s="5" t="s">
        <v>1568</v>
      </c>
      <c r="P88" s="5" t="s">
        <v>62</v>
      </c>
      <c r="Q88" s="5" t="s">
        <v>62</v>
      </c>
      <c r="R88" s="5" t="s">
        <v>63</v>
      </c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5" t="s">
        <v>52</v>
      </c>
      <c r="AK88" s="5" t="s">
        <v>1569</v>
      </c>
      <c r="AL88" s="5" t="s">
        <v>52</v>
      </c>
      <c r="AM88" s="5" t="s">
        <v>52</v>
      </c>
    </row>
    <row r="89" spans="1:39" ht="30" customHeight="1">
      <c r="A89" s="8" t="s">
        <v>1479</v>
      </c>
      <c r="B89" s="8" t="s">
        <v>78</v>
      </c>
      <c r="C89" s="8" t="s">
        <v>79</v>
      </c>
      <c r="D89" s="9">
        <v>5.7000000000000002E-2</v>
      </c>
      <c r="E89" s="11">
        <f>단가대비표!O292</f>
        <v>0</v>
      </c>
      <c r="F89" s="12">
        <f>TRUNC(E89*D89,1)</f>
        <v>0</v>
      </c>
      <c r="G89" s="11">
        <f>단가대비표!P292</f>
        <v>209394</v>
      </c>
      <c r="H89" s="12">
        <f>TRUNC(G89*D89,1)</f>
        <v>11935.4</v>
      </c>
      <c r="I89" s="11">
        <f>단가대비표!V292</f>
        <v>0</v>
      </c>
      <c r="J89" s="12">
        <f>TRUNC(I89*D89,1)</f>
        <v>0</v>
      </c>
      <c r="K89" s="11">
        <f t="shared" si="4"/>
        <v>209394</v>
      </c>
      <c r="L89" s="12">
        <f t="shared" si="4"/>
        <v>11935.4</v>
      </c>
      <c r="M89" s="8" t="s">
        <v>1480</v>
      </c>
      <c r="N89" s="5" t="s">
        <v>164</v>
      </c>
      <c r="O89" s="5" t="s">
        <v>1481</v>
      </c>
      <c r="P89" s="5" t="s">
        <v>62</v>
      </c>
      <c r="Q89" s="5" t="s">
        <v>62</v>
      </c>
      <c r="R89" s="5" t="s">
        <v>63</v>
      </c>
      <c r="S89" s="1"/>
      <c r="T89" s="1"/>
      <c r="U89" s="1"/>
      <c r="V89" s="1">
        <v>1</v>
      </c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5" t="s">
        <v>52</v>
      </c>
      <c r="AK89" s="5" t="s">
        <v>1570</v>
      </c>
      <c r="AL89" s="5" t="s">
        <v>52</v>
      </c>
      <c r="AM89" s="5" t="s">
        <v>52</v>
      </c>
    </row>
    <row r="90" spans="1:39" ht="30" customHeight="1">
      <c r="A90" s="8" t="s">
        <v>88</v>
      </c>
      <c r="B90" s="8" t="s">
        <v>1571</v>
      </c>
      <c r="C90" s="8" t="s">
        <v>90</v>
      </c>
      <c r="D90" s="9">
        <v>1</v>
      </c>
      <c r="E90" s="11">
        <f>TRUNC(SUMIF(V87:V90, RIGHTB(O90, 1), H87:H90)*U90, 2)</f>
        <v>477.41</v>
      </c>
      <c r="F90" s="12">
        <f>TRUNC(E90*D90,1)</f>
        <v>477.4</v>
      </c>
      <c r="G90" s="11">
        <v>0</v>
      </c>
      <c r="H90" s="12">
        <f>TRUNC(G90*D90,1)</f>
        <v>0</v>
      </c>
      <c r="I90" s="11">
        <v>0</v>
      </c>
      <c r="J90" s="12">
        <f>TRUNC(I90*D90,1)</f>
        <v>0</v>
      </c>
      <c r="K90" s="11">
        <f t="shared" si="4"/>
        <v>477.4</v>
      </c>
      <c r="L90" s="12">
        <f t="shared" si="4"/>
        <v>477.4</v>
      </c>
      <c r="M90" s="8" t="s">
        <v>52</v>
      </c>
      <c r="N90" s="5" t="s">
        <v>164</v>
      </c>
      <c r="O90" s="5" t="s">
        <v>91</v>
      </c>
      <c r="P90" s="5" t="s">
        <v>62</v>
      </c>
      <c r="Q90" s="5" t="s">
        <v>62</v>
      </c>
      <c r="R90" s="5" t="s">
        <v>62</v>
      </c>
      <c r="S90" s="1">
        <v>1</v>
      </c>
      <c r="T90" s="1">
        <v>0</v>
      </c>
      <c r="U90" s="1">
        <v>0.04</v>
      </c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5" t="s">
        <v>52</v>
      </c>
      <c r="AK90" s="5" t="s">
        <v>1572</v>
      </c>
      <c r="AL90" s="5" t="s">
        <v>52</v>
      </c>
      <c r="AM90" s="5" t="s">
        <v>52</v>
      </c>
    </row>
    <row r="91" spans="1:39" ht="30" customHeight="1">
      <c r="A91" s="8" t="s">
        <v>1467</v>
      </c>
      <c r="B91" s="8" t="s">
        <v>52</v>
      </c>
      <c r="C91" s="8" t="s">
        <v>52</v>
      </c>
      <c r="D91" s="9"/>
      <c r="E91" s="11"/>
      <c r="F91" s="12">
        <f>TRUNC(SUMIF(N87:N90, N86, F87:F90),0)</f>
        <v>995</v>
      </c>
      <c r="G91" s="11"/>
      <c r="H91" s="12">
        <f>TRUNC(SUMIF(N87:N90, N86, H87:H90),0)</f>
        <v>11935</v>
      </c>
      <c r="I91" s="11"/>
      <c r="J91" s="12">
        <f>TRUNC(SUMIF(N87:N90, N86, J87:J90),0)</f>
        <v>0</v>
      </c>
      <c r="K91" s="11"/>
      <c r="L91" s="12">
        <f>F91+H91+J91</f>
        <v>12930</v>
      </c>
      <c r="M91" s="8" t="s">
        <v>52</v>
      </c>
      <c r="N91" s="5" t="s">
        <v>94</v>
      </c>
      <c r="O91" s="5" t="s">
        <v>94</v>
      </c>
      <c r="P91" s="5" t="s">
        <v>52</v>
      </c>
      <c r="Q91" s="5" t="s">
        <v>52</v>
      </c>
      <c r="R91" s="5" t="s">
        <v>52</v>
      </c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5" t="s">
        <v>52</v>
      </c>
      <c r="AK91" s="5" t="s">
        <v>52</v>
      </c>
      <c r="AL91" s="5" t="s">
        <v>52</v>
      </c>
      <c r="AM91" s="5" t="s">
        <v>52</v>
      </c>
    </row>
    <row r="92" spans="1:39" ht="30" customHeight="1">
      <c r="A92" s="9"/>
      <c r="B92" s="9"/>
      <c r="C92" s="9"/>
      <c r="D92" s="9"/>
      <c r="E92" s="11"/>
      <c r="F92" s="12"/>
      <c r="G92" s="11"/>
      <c r="H92" s="12"/>
      <c r="I92" s="11"/>
      <c r="J92" s="12"/>
      <c r="K92" s="11"/>
      <c r="L92" s="12"/>
      <c r="M92" s="9"/>
    </row>
    <row r="93" spans="1:39" ht="30" customHeight="1">
      <c r="A93" s="24" t="s">
        <v>1573</v>
      </c>
      <c r="B93" s="24"/>
      <c r="C93" s="24"/>
      <c r="D93" s="24"/>
      <c r="E93" s="25"/>
      <c r="F93" s="26"/>
      <c r="G93" s="25"/>
      <c r="H93" s="26"/>
      <c r="I93" s="25"/>
      <c r="J93" s="26"/>
      <c r="K93" s="25"/>
      <c r="L93" s="26"/>
      <c r="M93" s="24"/>
      <c r="N93" s="2" t="s">
        <v>1574</v>
      </c>
    </row>
    <row r="94" spans="1:39" ht="30" customHeight="1">
      <c r="A94" s="8" t="s">
        <v>1562</v>
      </c>
      <c r="B94" s="8" t="s">
        <v>1563</v>
      </c>
      <c r="C94" s="8" t="s">
        <v>1471</v>
      </c>
      <c r="D94" s="9">
        <v>2.7E-2</v>
      </c>
      <c r="E94" s="11">
        <f>단가대비표!O26</f>
        <v>9160</v>
      </c>
      <c r="F94" s="12">
        <f>TRUNC(E94*D94,1)</f>
        <v>247.3</v>
      </c>
      <c r="G94" s="11">
        <f>단가대비표!P26</f>
        <v>0</v>
      </c>
      <c r="H94" s="12">
        <f>TRUNC(G94*D94,1)</f>
        <v>0</v>
      </c>
      <c r="I94" s="11">
        <f>단가대비표!V26</f>
        <v>0</v>
      </c>
      <c r="J94" s="12">
        <f>TRUNC(I94*D94,1)</f>
        <v>0</v>
      </c>
      <c r="K94" s="11">
        <f t="shared" ref="K94:L97" si="5">TRUNC(E94+G94+I94,1)</f>
        <v>9160</v>
      </c>
      <c r="L94" s="12">
        <f t="shared" si="5"/>
        <v>247.3</v>
      </c>
      <c r="M94" s="8" t="s">
        <v>52</v>
      </c>
      <c r="N94" s="5" t="s">
        <v>1574</v>
      </c>
      <c r="O94" s="5" t="s">
        <v>1564</v>
      </c>
      <c r="P94" s="5" t="s">
        <v>62</v>
      </c>
      <c r="Q94" s="5" t="s">
        <v>62</v>
      </c>
      <c r="R94" s="5" t="s">
        <v>63</v>
      </c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5" t="s">
        <v>52</v>
      </c>
      <c r="AK94" s="5" t="s">
        <v>1576</v>
      </c>
      <c r="AL94" s="5" t="s">
        <v>52</v>
      </c>
      <c r="AM94" s="5" t="s">
        <v>52</v>
      </c>
    </row>
    <row r="95" spans="1:39" ht="30" customHeight="1">
      <c r="A95" s="8" t="s">
        <v>1566</v>
      </c>
      <c r="B95" s="8" t="s">
        <v>1567</v>
      </c>
      <c r="C95" s="8" t="s">
        <v>1503</v>
      </c>
      <c r="D95" s="9">
        <v>150</v>
      </c>
      <c r="E95" s="11">
        <f>단가대비표!O11</f>
        <v>4.2</v>
      </c>
      <c r="F95" s="12">
        <f>TRUNC(E95*D95,1)</f>
        <v>630</v>
      </c>
      <c r="G95" s="11">
        <f>단가대비표!P11</f>
        <v>0</v>
      </c>
      <c r="H95" s="12">
        <f>TRUNC(G95*D95,1)</f>
        <v>0</v>
      </c>
      <c r="I95" s="11">
        <f>단가대비표!V11</f>
        <v>0</v>
      </c>
      <c r="J95" s="12">
        <f>TRUNC(I95*D95,1)</f>
        <v>0</v>
      </c>
      <c r="K95" s="11">
        <f t="shared" si="5"/>
        <v>4.2</v>
      </c>
      <c r="L95" s="12">
        <f t="shared" si="5"/>
        <v>630</v>
      </c>
      <c r="M95" s="8" t="s">
        <v>52</v>
      </c>
      <c r="N95" s="5" t="s">
        <v>1574</v>
      </c>
      <c r="O95" s="5" t="s">
        <v>1568</v>
      </c>
      <c r="P95" s="5" t="s">
        <v>62</v>
      </c>
      <c r="Q95" s="5" t="s">
        <v>62</v>
      </c>
      <c r="R95" s="5" t="s">
        <v>63</v>
      </c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5" t="s">
        <v>52</v>
      </c>
      <c r="AK95" s="5" t="s">
        <v>1577</v>
      </c>
      <c r="AL95" s="5" t="s">
        <v>52</v>
      </c>
      <c r="AM95" s="5" t="s">
        <v>52</v>
      </c>
    </row>
    <row r="96" spans="1:39" ht="30" customHeight="1">
      <c r="A96" s="8" t="s">
        <v>1479</v>
      </c>
      <c r="B96" s="8" t="s">
        <v>78</v>
      </c>
      <c r="C96" s="8" t="s">
        <v>79</v>
      </c>
      <c r="D96" s="9">
        <v>7.6999999999999999E-2</v>
      </c>
      <c r="E96" s="11">
        <f>단가대비표!O292</f>
        <v>0</v>
      </c>
      <c r="F96" s="12">
        <f>TRUNC(E96*D96,1)</f>
        <v>0</v>
      </c>
      <c r="G96" s="11">
        <f>단가대비표!P292</f>
        <v>209394</v>
      </c>
      <c r="H96" s="12">
        <f>TRUNC(G96*D96,1)</f>
        <v>16123.3</v>
      </c>
      <c r="I96" s="11">
        <f>단가대비표!V292</f>
        <v>0</v>
      </c>
      <c r="J96" s="12">
        <f>TRUNC(I96*D96,1)</f>
        <v>0</v>
      </c>
      <c r="K96" s="11">
        <f t="shared" si="5"/>
        <v>209394</v>
      </c>
      <c r="L96" s="12">
        <f t="shared" si="5"/>
        <v>16123.3</v>
      </c>
      <c r="M96" s="8" t="s">
        <v>1480</v>
      </c>
      <c r="N96" s="5" t="s">
        <v>1574</v>
      </c>
      <c r="O96" s="5" t="s">
        <v>1481</v>
      </c>
      <c r="P96" s="5" t="s">
        <v>62</v>
      </c>
      <c r="Q96" s="5" t="s">
        <v>62</v>
      </c>
      <c r="R96" s="5" t="s">
        <v>63</v>
      </c>
      <c r="S96" s="1"/>
      <c r="T96" s="1"/>
      <c r="U96" s="1"/>
      <c r="V96" s="1">
        <v>1</v>
      </c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5" t="s">
        <v>52</v>
      </c>
      <c r="AK96" s="5" t="s">
        <v>1578</v>
      </c>
      <c r="AL96" s="5" t="s">
        <v>52</v>
      </c>
      <c r="AM96" s="5" t="s">
        <v>52</v>
      </c>
    </row>
    <row r="97" spans="1:39" ht="30" customHeight="1">
      <c r="A97" s="8" t="s">
        <v>88</v>
      </c>
      <c r="B97" s="8" t="s">
        <v>1571</v>
      </c>
      <c r="C97" s="8" t="s">
        <v>90</v>
      </c>
      <c r="D97" s="9">
        <v>1</v>
      </c>
      <c r="E97" s="11">
        <f>TRUNC(SUMIF(V94:V97, RIGHTB(O97, 1), H94:H97)*U97, 2)</f>
        <v>644.92999999999995</v>
      </c>
      <c r="F97" s="12">
        <f>TRUNC(E97*D97,1)</f>
        <v>644.9</v>
      </c>
      <c r="G97" s="11">
        <v>0</v>
      </c>
      <c r="H97" s="12">
        <f>TRUNC(G97*D97,1)</f>
        <v>0</v>
      </c>
      <c r="I97" s="11">
        <v>0</v>
      </c>
      <c r="J97" s="12">
        <f>TRUNC(I97*D97,1)</f>
        <v>0</v>
      </c>
      <c r="K97" s="11">
        <f t="shared" si="5"/>
        <v>644.9</v>
      </c>
      <c r="L97" s="12">
        <f t="shared" si="5"/>
        <v>644.9</v>
      </c>
      <c r="M97" s="8" t="s">
        <v>52</v>
      </c>
      <c r="N97" s="5" t="s">
        <v>1574</v>
      </c>
      <c r="O97" s="5" t="s">
        <v>91</v>
      </c>
      <c r="P97" s="5" t="s">
        <v>62</v>
      </c>
      <c r="Q97" s="5" t="s">
        <v>62</v>
      </c>
      <c r="R97" s="5" t="s">
        <v>62</v>
      </c>
      <c r="S97" s="1">
        <v>1</v>
      </c>
      <c r="T97" s="1">
        <v>0</v>
      </c>
      <c r="U97" s="1">
        <v>0.04</v>
      </c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5" t="s">
        <v>52</v>
      </c>
      <c r="AK97" s="5" t="s">
        <v>1579</v>
      </c>
      <c r="AL97" s="5" t="s">
        <v>52</v>
      </c>
      <c r="AM97" s="5" t="s">
        <v>52</v>
      </c>
    </row>
    <row r="98" spans="1:39" ht="30" customHeight="1">
      <c r="A98" s="8" t="s">
        <v>1467</v>
      </c>
      <c r="B98" s="8" t="s">
        <v>52</v>
      </c>
      <c r="C98" s="8" t="s">
        <v>52</v>
      </c>
      <c r="D98" s="9"/>
      <c r="E98" s="11"/>
      <c r="F98" s="12">
        <f>TRUNC(SUMIF(N94:N97, N93, F94:F97),0)</f>
        <v>1522</v>
      </c>
      <c r="G98" s="11"/>
      <c r="H98" s="12">
        <f>TRUNC(SUMIF(N94:N97, N93, H94:H97),0)</f>
        <v>16123</v>
      </c>
      <c r="I98" s="11"/>
      <c r="J98" s="12">
        <f>TRUNC(SUMIF(N94:N97, N93, J94:J97),0)</f>
        <v>0</v>
      </c>
      <c r="K98" s="11"/>
      <c r="L98" s="12">
        <f>F98+H98+J98</f>
        <v>17645</v>
      </c>
      <c r="M98" s="8" t="s">
        <v>52</v>
      </c>
      <c r="N98" s="5" t="s">
        <v>94</v>
      </c>
      <c r="O98" s="5" t="s">
        <v>94</v>
      </c>
      <c r="P98" s="5" t="s">
        <v>52</v>
      </c>
      <c r="Q98" s="5" t="s">
        <v>52</v>
      </c>
      <c r="R98" s="5" t="s">
        <v>52</v>
      </c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5" t="s">
        <v>52</v>
      </c>
      <c r="AK98" s="5" t="s">
        <v>52</v>
      </c>
      <c r="AL98" s="5" t="s">
        <v>52</v>
      </c>
      <c r="AM98" s="5" t="s">
        <v>52</v>
      </c>
    </row>
    <row r="99" spans="1:39" ht="30" customHeight="1">
      <c r="A99" s="9"/>
      <c r="B99" s="9"/>
      <c r="C99" s="9"/>
      <c r="D99" s="9"/>
      <c r="E99" s="11"/>
      <c r="F99" s="12"/>
      <c r="G99" s="11"/>
      <c r="H99" s="12"/>
      <c r="I99" s="11"/>
      <c r="J99" s="12"/>
      <c r="K99" s="11"/>
      <c r="L99" s="12"/>
      <c r="M99" s="9"/>
    </row>
    <row r="100" spans="1:39" ht="30" customHeight="1">
      <c r="A100" s="24" t="s">
        <v>1580</v>
      </c>
      <c r="B100" s="24"/>
      <c r="C100" s="24"/>
      <c r="D100" s="24"/>
      <c r="E100" s="25"/>
      <c r="F100" s="26"/>
      <c r="G100" s="25"/>
      <c r="H100" s="26"/>
      <c r="I100" s="25"/>
      <c r="J100" s="26"/>
      <c r="K100" s="25"/>
      <c r="L100" s="26"/>
      <c r="M100" s="24"/>
      <c r="N100" s="2" t="s">
        <v>168</v>
      </c>
    </row>
    <row r="101" spans="1:39" ht="30" customHeight="1">
      <c r="A101" s="8" t="s">
        <v>1562</v>
      </c>
      <c r="B101" s="8" t="s">
        <v>1563</v>
      </c>
      <c r="C101" s="8" t="s">
        <v>1471</v>
      </c>
      <c r="D101" s="9">
        <v>0.21299999999999999</v>
      </c>
      <c r="E101" s="11">
        <f>단가대비표!O26</f>
        <v>9160</v>
      </c>
      <c r="F101" s="12">
        <f>TRUNC(E101*D101,1)</f>
        <v>1951</v>
      </c>
      <c r="G101" s="11">
        <f>단가대비표!P26</f>
        <v>0</v>
      </c>
      <c r="H101" s="12">
        <f>TRUNC(G101*D101,1)</f>
        <v>0</v>
      </c>
      <c r="I101" s="11">
        <f>단가대비표!V26</f>
        <v>0</v>
      </c>
      <c r="J101" s="12">
        <f>TRUNC(I101*D101,1)</f>
        <v>0</v>
      </c>
      <c r="K101" s="11">
        <f t="shared" ref="K101:L104" si="6">TRUNC(E101+G101+I101,1)</f>
        <v>9160</v>
      </c>
      <c r="L101" s="12">
        <f t="shared" si="6"/>
        <v>1951</v>
      </c>
      <c r="M101" s="8" t="s">
        <v>52</v>
      </c>
      <c r="N101" s="5" t="s">
        <v>168</v>
      </c>
      <c r="O101" s="5" t="s">
        <v>1564</v>
      </c>
      <c r="P101" s="5" t="s">
        <v>62</v>
      </c>
      <c r="Q101" s="5" t="s">
        <v>62</v>
      </c>
      <c r="R101" s="5" t="s">
        <v>63</v>
      </c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5" t="s">
        <v>52</v>
      </c>
      <c r="AK101" s="5" t="s">
        <v>1581</v>
      </c>
      <c r="AL101" s="5" t="s">
        <v>52</v>
      </c>
      <c r="AM101" s="5" t="s">
        <v>52</v>
      </c>
    </row>
    <row r="102" spans="1:39" ht="30" customHeight="1">
      <c r="A102" s="8" t="s">
        <v>1566</v>
      </c>
      <c r="B102" s="8" t="s">
        <v>1567</v>
      </c>
      <c r="C102" s="8" t="s">
        <v>1503</v>
      </c>
      <c r="D102" s="9">
        <v>430</v>
      </c>
      <c r="E102" s="11">
        <f>단가대비표!O11</f>
        <v>4.2</v>
      </c>
      <c r="F102" s="12">
        <f>TRUNC(E102*D102,1)</f>
        <v>1806</v>
      </c>
      <c r="G102" s="11">
        <f>단가대비표!P11</f>
        <v>0</v>
      </c>
      <c r="H102" s="12">
        <f>TRUNC(G102*D102,1)</f>
        <v>0</v>
      </c>
      <c r="I102" s="11">
        <f>단가대비표!V11</f>
        <v>0</v>
      </c>
      <c r="J102" s="12">
        <f>TRUNC(I102*D102,1)</f>
        <v>0</v>
      </c>
      <c r="K102" s="11">
        <f t="shared" si="6"/>
        <v>4.2</v>
      </c>
      <c r="L102" s="12">
        <f t="shared" si="6"/>
        <v>1806</v>
      </c>
      <c r="M102" s="8" t="s">
        <v>52</v>
      </c>
      <c r="N102" s="5" t="s">
        <v>168</v>
      </c>
      <c r="O102" s="5" t="s">
        <v>1568</v>
      </c>
      <c r="P102" s="5" t="s">
        <v>62</v>
      </c>
      <c r="Q102" s="5" t="s">
        <v>62</v>
      </c>
      <c r="R102" s="5" t="s">
        <v>63</v>
      </c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5" t="s">
        <v>52</v>
      </c>
      <c r="AK102" s="5" t="s">
        <v>1582</v>
      </c>
      <c r="AL102" s="5" t="s">
        <v>52</v>
      </c>
      <c r="AM102" s="5" t="s">
        <v>52</v>
      </c>
    </row>
    <row r="103" spans="1:39" ht="30" customHeight="1">
      <c r="A103" s="8" t="s">
        <v>1479</v>
      </c>
      <c r="B103" s="8" t="s">
        <v>78</v>
      </c>
      <c r="C103" s="8" t="s">
        <v>79</v>
      </c>
      <c r="D103" s="9">
        <v>0.13500000000000001</v>
      </c>
      <c r="E103" s="11">
        <f>단가대비표!O292</f>
        <v>0</v>
      </c>
      <c r="F103" s="12">
        <f>TRUNC(E103*D103,1)</f>
        <v>0</v>
      </c>
      <c r="G103" s="11">
        <f>단가대비표!P292</f>
        <v>209394</v>
      </c>
      <c r="H103" s="12">
        <f>TRUNC(G103*D103,1)</f>
        <v>28268.1</v>
      </c>
      <c r="I103" s="11">
        <f>단가대비표!V292</f>
        <v>0</v>
      </c>
      <c r="J103" s="12">
        <f>TRUNC(I103*D103,1)</f>
        <v>0</v>
      </c>
      <c r="K103" s="11">
        <f t="shared" si="6"/>
        <v>209394</v>
      </c>
      <c r="L103" s="12">
        <f t="shared" si="6"/>
        <v>28268.1</v>
      </c>
      <c r="M103" s="8" t="s">
        <v>1480</v>
      </c>
      <c r="N103" s="5" t="s">
        <v>168</v>
      </c>
      <c r="O103" s="5" t="s">
        <v>1481</v>
      </c>
      <c r="P103" s="5" t="s">
        <v>62</v>
      </c>
      <c r="Q103" s="5" t="s">
        <v>62</v>
      </c>
      <c r="R103" s="5" t="s">
        <v>63</v>
      </c>
      <c r="S103" s="1"/>
      <c r="T103" s="1"/>
      <c r="U103" s="1"/>
      <c r="V103" s="1">
        <v>1</v>
      </c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5" t="s">
        <v>52</v>
      </c>
      <c r="AK103" s="5" t="s">
        <v>1583</v>
      </c>
      <c r="AL103" s="5" t="s">
        <v>52</v>
      </c>
      <c r="AM103" s="5" t="s">
        <v>52</v>
      </c>
    </row>
    <row r="104" spans="1:39" ht="30" customHeight="1">
      <c r="A104" s="8" t="s">
        <v>88</v>
      </c>
      <c r="B104" s="8" t="s">
        <v>1571</v>
      </c>
      <c r="C104" s="8" t="s">
        <v>90</v>
      </c>
      <c r="D104" s="9">
        <v>1</v>
      </c>
      <c r="E104" s="11">
        <f>TRUNC(SUMIF(V101:V104, RIGHTB(O104, 1), H101:H104)*U104, 2)</f>
        <v>1130.72</v>
      </c>
      <c r="F104" s="12">
        <f>TRUNC(E104*D104,1)</f>
        <v>1130.7</v>
      </c>
      <c r="G104" s="11">
        <v>0</v>
      </c>
      <c r="H104" s="12">
        <f>TRUNC(G104*D104,1)</f>
        <v>0</v>
      </c>
      <c r="I104" s="11">
        <v>0</v>
      </c>
      <c r="J104" s="12">
        <f>TRUNC(I104*D104,1)</f>
        <v>0</v>
      </c>
      <c r="K104" s="11">
        <f t="shared" si="6"/>
        <v>1130.7</v>
      </c>
      <c r="L104" s="12">
        <f t="shared" si="6"/>
        <v>1130.7</v>
      </c>
      <c r="M104" s="8" t="s">
        <v>52</v>
      </c>
      <c r="N104" s="5" t="s">
        <v>168</v>
      </c>
      <c r="O104" s="5" t="s">
        <v>91</v>
      </c>
      <c r="P104" s="5" t="s">
        <v>62</v>
      </c>
      <c r="Q104" s="5" t="s">
        <v>62</v>
      </c>
      <c r="R104" s="5" t="s">
        <v>62</v>
      </c>
      <c r="S104" s="1">
        <v>1</v>
      </c>
      <c r="T104" s="1">
        <v>0</v>
      </c>
      <c r="U104" s="1">
        <v>0.04</v>
      </c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5" t="s">
        <v>52</v>
      </c>
      <c r="AK104" s="5" t="s">
        <v>1584</v>
      </c>
      <c r="AL104" s="5" t="s">
        <v>52</v>
      </c>
      <c r="AM104" s="5" t="s">
        <v>52</v>
      </c>
    </row>
    <row r="105" spans="1:39" ht="30" customHeight="1">
      <c r="A105" s="8" t="s">
        <v>1467</v>
      </c>
      <c r="B105" s="8" t="s">
        <v>52</v>
      </c>
      <c r="C105" s="8" t="s">
        <v>52</v>
      </c>
      <c r="D105" s="9"/>
      <c r="E105" s="11"/>
      <c r="F105" s="12">
        <f>TRUNC(SUMIF(N101:N104, N100, F101:F104),0)</f>
        <v>4887</v>
      </c>
      <c r="G105" s="11"/>
      <c r="H105" s="12">
        <f>TRUNC(SUMIF(N101:N104, N100, H101:H104),0)</f>
        <v>28268</v>
      </c>
      <c r="I105" s="11"/>
      <c r="J105" s="12">
        <f>TRUNC(SUMIF(N101:N104, N100, J101:J104),0)</f>
        <v>0</v>
      </c>
      <c r="K105" s="11"/>
      <c r="L105" s="12">
        <f>F105+H105+J105</f>
        <v>33155</v>
      </c>
      <c r="M105" s="8" t="s">
        <v>52</v>
      </c>
      <c r="N105" s="5" t="s">
        <v>94</v>
      </c>
      <c r="O105" s="5" t="s">
        <v>94</v>
      </c>
      <c r="P105" s="5" t="s">
        <v>52</v>
      </c>
      <c r="Q105" s="5" t="s">
        <v>52</v>
      </c>
      <c r="R105" s="5" t="s">
        <v>52</v>
      </c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5" t="s">
        <v>52</v>
      </c>
      <c r="AK105" s="5" t="s">
        <v>52</v>
      </c>
      <c r="AL105" s="5" t="s">
        <v>52</v>
      </c>
      <c r="AM105" s="5" t="s">
        <v>52</v>
      </c>
    </row>
    <row r="106" spans="1:39" ht="30" customHeight="1">
      <c r="A106" s="9"/>
      <c r="B106" s="9"/>
      <c r="C106" s="9"/>
      <c r="D106" s="9"/>
      <c r="E106" s="11"/>
      <c r="F106" s="12"/>
      <c r="G106" s="11"/>
      <c r="H106" s="12"/>
      <c r="I106" s="11"/>
      <c r="J106" s="12"/>
      <c r="K106" s="11"/>
      <c r="L106" s="12"/>
      <c r="M106" s="9"/>
    </row>
    <row r="107" spans="1:39" ht="30" customHeight="1">
      <c r="A107" s="24" t="s">
        <v>1585</v>
      </c>
      <c r="B107" s="24"/>
      <c r="C107" s="24"/>
      <c r="D107" s="24"/>
      <c r="E107" s="25"/>
      <c r="F107" s="26"/>
      <c r="G107" s="25"/>
      <c r="H107" s="26"/>
      <c r="I107" s="25"/>
      <c r="J107" s="26"/>
      <c r="K107" s="25"/>
      <c r="L107" s="26"/>
      <c r="M107" s="24"/>
      <c r="N107" s="2" t="s">
        <v>1062</v>
      </c>
    </row>
    <row r="108" spans="1:39" ht="30" customHeight="1">
      <c r="A108" s="8" t="s">
        <v>819</v>
      </c>
      <c r="B108" s="8" t="s">
        <v>1586</v>
      </c>
      <c r="C108" s="8" t="s">
        <v>117</v>
      </c>
      <c r="D108" s="9">
        <v>1</v>
      </c>
      <c r="E108" s="11">
        <f>단가대비표!O271</f>
        <v>3490</v>
      </c>
      <c r="F108" s="12">
        <f>TRUNC(E108*D108,1)</f>
        <v>3490</v>
      </c>
      <c r="G108" s="11">
        <f>단가대비표!P271</f>
        <v>0</v>
      </c>
      <c r="H108" s="12">
        <f>TRUNC(G108*D108,1)</f>
        <v>0</v>
      </c>
      <c r="I108" s="11">
        <f>단가대비표!V271</f>
        <v>0</v>
      </c>
      <c r="J108" s="12">
        <f>TRUNC(I108*D108,1)</f>
        <v>0</v>
      </c>
      <c r="K108" s="11">
        <f t="shared" ref="K108:L112" si="7">TRUNC(E108+G108+I108,1)</f>
        <v>3490</v>
      </c>
      <c r="L108" s="12">
        <f t="shared" si="7"/>
        <v>3490</v>
      </c>
      <c r="M108" s="8" t="s">
        <v>52</v>
      </c>
      <c r="N108" s="5" t="s">
        <v>1062</v>
      </c>
      <c r="O108" s="5" t="s">
        <v>1587</v>
      </c>
      <c r="P108" s="5" t="s">
        <v>62</v>
      </c>
      <c r="Q108" s="5" t="s">
        <v>62</v>
      </c>
      <c r="R108" s="5" t="s">
        <v>63</v>
      </c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5" t="s">
        <v>52</v>
      </c>
      <c r="AK108" s="5" t="s">
        <v>1588</v>
      </c>
      <c r="AL108" s="5" t="s">
        <v>52</v>
      </c>
      <c r="AM108" s="5" t="s">
        <v>52</v>
      </c>
    </row>
    <row r="109" spans="1:39" ht="30" customHeight="1">
      <c r="A109" s="8" t="s">
        <v>1589</v>
      </c>
      <c r="B109" s="8" t="s">
        <v>1590</v>
      </c>
      <c r="C109" s="8" t="s">
        <v>117</v>
      </c>
      <c r="D109" s="9">
        <v>4</v>
      </c>
      <c r="E109" s="11">
        <f>단가대비표!O60</f>
        <v>321.81</v>
      </c>
      <c r="F109" s="12">
        <f>TRUNC(E109*D109,1)</f>
        <v>1287.2</v>
      </c>
      <c r="G109" s="11">
        <f>단가대비표!P60</f>
        <v>0</v>
      </c>
      <c r="H109" s="12">
        <f>TRUNC(G109*D109,1)</f>
        <v>0</v>
      </c>
      <c r="I109" s="11">
        <f>단가대비표!V60</f>
        <v>0</v>
      </c>
      <c r="J109" s="12">
        <f>TRUNC(I109*D109,1)</f>
        <v>0</v>
      </c>
      <c r="K109" s="11">
        <f t="shared" si="7"/>
        <v>321.8</v>
      </c>
      <c r="L109" s="12">
        <f t="shared" si="7"/>
        <v>1287.2</v>
      </c>
      <c r="M109" s="8" t="s">
        <v>52</v>
      </c>
      <c r="N109" s="5" t="s">
        <v>1062</v>
      </c>
      <c r="O109" s="5" t="s">
        <v>1591</v>
      </c>
      <c r="P109" s="5" t="s">
        <v>62</v>
      </c>
      <c r="Q109" s="5" t="s">
        <v>62</v>
      </c>
      <c r="R109" s="5" t="s">
        <v>63</v>
      </c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5" t="s">
        <v>52</v>
      </c>
      <c r="AK109" s="5" t="s">
        <v>1592</v>
      </c>
      <c r="AL109" s="5" t="s">
        <v>52</v>
      </c>
      <c r="AM109" s="5" t="s">
        <v>52</v>
      </c>
    </row>
    <row r="110" spans="1:39" ht="30" customHeight="1">
      <c r="A110" s="8" t="s">
        <v>1593</v>
      </c>
      <c r="B110" s="8" t="s">
        <v>1594</v>
      </c>
      <c r="C110" s="8" t="s">
        <v>117</v>
      </c>
      <c r="D110" s="9">
        <v>8</v>
      </c>
      <c r="E110" s="11">
        <f>단가대비표!O63</f>
        <v>26.5</v>
      </c>
      <c r="F110" s="12">
        <f>TRUNC(E110*D110,1)</f>
        <v>212</v>
      </c>
      <c r="G110" s="11">
        <f>단가대비표!P63</f>
        <v>0</v>
      </c>
      <c r="H110" s="12">
        <f>TRUNC(G110*D110,1)</f>
        <v>0</v>
      </c>
      <c r="I110" s="11">
        <f>단가대비표!V63</f>
        <v>0</v>
      </c>
      <c r="J110" s="12">
        <f>TRUNC(I110*D110,1)</f>
        <v>0</v>
      </c>
      <c r="K110" s="11">
        <f t="shared" si="7"/>
        <v>26.5</v>
      </c>
      <c r="L110" s="12">
        <f t="shared" si="7"/>
        <v>212</v>
      </c>
      <c r="M110" s="8" t="s">
        <v>52</v>
      </c>
      <c r="N110" s="5" t="s">
        <v>1062</v>
      </c>
      <c r="O110" s="5" t="s">
        <v>1595</v>
      </c>
      <c r="P110" s="5" t="s">
        <v>62</v>
      </c>
      <c r="Q110" s="5" t="s">
        <v>62</v>
      </c>
      <c r="R110" s="5" t="s">
        <v>63</v>
      </c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5" t="s">
        <v>52</v>
      </c>
      <c r="AK110" s="5" t="s">
        <v>1596</v>
      </c>
      <c r="AL110" s="5" t="s">
        <v>52</v>
      </c>
      <c r="AM110" s="5" t="s">
        <v>52</v>
      </c>
    </row>
    <row r="111" spans="1:39" ht="30" customHeight="1">
      <c r="A111" s="8" t="s">
        <v>1597</v>
      </c>
      <c r="B111" s="8" t="s">
        <v>1598</v>
      </c>
      <c r="C111" s="8" t="s">
        <v>117</v>
      </c>
      <c r="D111" s="9">
        <v>1</v>
      </c>
      <c r="E111" s="11">
        <f>단가대비표!O279</f>
        <v>420</v>
      </c>
      <c r="F111" s="12">
        <f>TRUNC(E111*D111,1)</f>
        <v>420</v>
      </c>
      <c r="G111" s="11">
        <f>단가대비표!P279</f>
        <v>0</v>
      </c>
      <c r="H111" s="12">
        <f>TRUNC(G111*D111,1)</f>
        <v>0</v>
      </c>
      <c r="I111" s="11">
        <f>단가대비표!V279</f>
        <v>0</v>
      </c>
      <c r="J111" s="12">
        <f>TRUNC(I111*D111,1)</f>
        <v>0</v>
      </c>
      <c r="K111" s="11">
        <f t="shared" si="7"/>
        <v>420</v>
      </c>
      <c r="L111" s="12">
        <f t="shared" si="7"/>
        <v>420</v>
      </c>
      <c r="M111" s="8" t="s">
        <v>52</v>
      </c>
      <c r="N111" s="5" t="s">
        <v>1062</v>
      </c>
      <c r="O111" s="5" t="s">
        <v>1599</v>
      </c>
      <c r="P111" s="5" t="s">
        <v>62</v>
      </c>
      <c r="Q111" s="5" t="s">
        <v>62</v>
      </c>
      <c r="R111" s="5" t="s">
        <v>63</v>
      </c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5" t="s">
        <v>52</v>
      </c>
      <c r="AK111" s="5" t="s">
        <v>1600</v>
      </c>
      <c r="AL111" s="5" t="s">
        <v>52</v>
      </c>
      <c r="AM111" s="5" t="s">
        <v>52</v>
      </c>
    </row>
    <row r="112" spans="1:39" ht="30" customHeight="1">
      <c r="A112" s="8" t="s">
        <v>808</v>
      </c>
      <c r="B112" s="8" t="s">
        <v>439</v>
      </c>
      <c r="C112" s="8" t="s">
        <v>162</v>
      </c>
      <c r="D112" s="9">
        <v>1</v>
      </c>
      <c r="E112" s="11">
        <f>일위대가목록!E5</f>
        <v>454</v>
      </c>
      <c r="F112" s="12">
        <f>TRUNC(E112*D112,1)</f>
        <v>454</v>
      </c>
      <c r="G112" s="11">
        <f>일위대가목록!F5</f>
        <v>12982</v>
      </c>
      <c r="H112" s="12">
        <f>TRUNC(G112*D112,1)</f>
        <v>12982</v>
      </c>
      <c r="I112" s="11">
        <f>일위대가목록!G5</f>
        <v>8</v>
      </c>
      <c r="J112" s="12">
        <f>TRUNC(I112*D112,1)</f>
        <v>8</v>
      </c>
      <c r="K112" s="11">
        <f t="shared" si="7"/>
        <v>13444</v>
      </c>
      <c r="L112" s="12">
        <f t="shared" si="7"/>
        <v>13444</v>
      </c>
      <c r="M112" s="8" t="s">
        <v>1055</v>
      </c>
      <c r="N112" s="5" t="s">
        <v>1062</v>
      </c>
      <c r="O112" s="5" t="s">
        <v>1056</v>
      </c>
      <c r="P112" s="5" t="s">
        <v>63</v>
      </c>
      <c r="Q112" s="5" t="s">
        <v>62</v>
      </c>
      <c r="R112" s="5" t="s">
        <v>62</v>
      </c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5" t="s">
        <v>52</v>
      </c>
      <c r="AK112" s="5" t="s">
        <v>1601</v>
      </c>
      <c r="AL112" s="5" t="s">
        <v>52</v>
      </c>
      <c r="AM112" s="5" t="s">
        <v>52</v>
      </c>
    </row>
    <row r="113" spans="1:39" ht="30" customHeight="1">
      <c r="A113" s="8" t="s">
        <v>1467</v>
      </c>
      <c r="B113" s="8" t="s">
        <v>52</v>
      </c>
      <c r="C113" s="8" t="s">
        <v>52</v>
      </c>
      <c r="D113" s="9"/>
      <c r="E113" s="11"/>
      <c r="F113" s="12">
        <f>TRUNC(SUMIF(N108:N112, N107, F108:F112),0)</f>
        <v>5863</v>
      </c>
      <c r="G113" s="11"/>
      <c r="H113" s="12">
        <f>TRUNC(SUMIF(N108:N112, N107, H108:H112),0)</f>
        <v>12982</v>
      </c>
      <c r="I113" s="11"/>
      <c r="J113" s="12">
        <f>TRUNC(SUMIF(N108:N112, N107, J108:J112),0)</f>
        <v>8</v>
      </c>
      <c r="K113" s="11"/>
      <c r="L113" s="12">
        <f>F113+H113+J113</f>
        <v>18853</v>
      </c>
      <c r="M113" s="8" t="s">
        <v>52</v>
      </c>
      <c r="N113" s="5" t="s">
        <v>94</v>
      </c>
      <c r="O113" s="5" t="s">
        <v>94</v>
      </c>
      <c r="P113" s="5" t="s">
        <v>52</v>
      </c>
      <c r="Q113" s="5" t="s">
        <v>52</v>
      </c>
      <c r="R113" s="5" t="s">
        <v>52</v>
      </c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5" t="s">
        <v>52</v>
      </c>
      <c r="AK113" s="5" t="s">
        <v>52</v>
      </c>
      <c r="AL113" s="5" t="s">
        <v>52</v>
      </c>
      <c r="AM113" s="5" t="s">
        <v>52</v>
      </c>
    </row>
    <row r="114" spans="1:39" ht="30" customHeight="1">
      <c r="A114" s="9"/>
      <c r="B114" s="9"/>
      <c r="C114" s="9"/>
      <c r="D114" s="9"/>
      <c r="E114" s="11"/>
      <c r="F114" s="12"/>
      <c r="G114" s="11"/>
      <c r="H114" s="12"/>
      <c r="I114" s="11"/>
      <c r="J114" s="12"/>
      <c r="K114" s="11"/>
      <c r="L114" s="12"/>
      <c r="M114" s="9"/>
    </row>
    <row r="115" spans="1:39" ht="30" customHeight="1">
      <c r="A115" s="24" t="s">
        <v>1602</v>
      </c>
      <c r="B115" s="24"/>
      <c r="C115" s="24"/>
      <c r="D115" s="24"/>
      <c r="E115" s="25"/>
      <c r="F115" s="26"/>
      <c r="G115" s="25"/>
      <c r="H115" s="26"/>
      <c r="I115" s="25"/>
      <c r="J115" s="26"/>
      <c r="K115" s="25"/>
      <c r="L115" s="26"/>
      <c r="M115" s="24"/>
      <c r="N115" s="2" t="s">
        <v>1065</v>
      </c>
    </row>
    <row r="116" spans="1:39" ht="30" customHeight="1">
      <c r="A116" s="8" t="s">
        <v>819</v>
      </c>
      <c r="B116" s="8" t="s">
        <v>1603</v>
      </c>
      <c r="C116" s="8" t="s">
        <v>117</v>
      </c>
      <c r="D116" s="9">
        <v>1</v>
      </c>
      <c r="E116" s="11">
        <f>단가대비표!O272</f>
        <v>5760</v>
      </c>
      <c r="F116" s="12">
        <f>TRUNC(E116*D116,1)</f>
        <v>5760</v>
      </c>
      <c r="G116" s="11">
        <f>단가대비표!P272</f>
        <v>0</v>
      </c>
      <c r="H116" s="12">
        <f>TRUNC(G116*D116,1)</f>
        <v>0</v>
      </c>
      <c r="I116" s="11">
        <f>단가대비표!V272</f>
        <v>0</v>
      </c>
      <c r="J116" s="12">
        <f>TRUNC(I116*D116,1)</f>
        <v>0</v>
      </c>
      <c r="K116" s="11">
        <f t="shared" ref="K116:L120" si="8">TRUNC(E116+G116+I116,1)</f>
        <v>5760</v>
      </c>
      <c r="L116" s="12">
        <f t="shared" si="8"/>
        <v>5760</v>
      </c>
      <c r="M116" s="8" t="s">
        <v>52</v>
      </c>
      <c r="N116" s="5" t="s">
        <v>1065</v>
      </c>
      <c r="O116" s="5" t="s">
        <v>1604</v>
      </c>
      <c r="P116" s="5" t="s">
        <v>62</v>
      </c>
      <c r="Q116" s="5" t="s">
        <v>62</v>
      </c>
      <c r="R116" s="5" t="s">
        <v>63</v>
      </c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5" t="s">
        <v>52</v>
      </c>
      <c r="AK116" s="5" t="s">
        <v>1605</v>
      </c>
      <c r="AL116" s="5" t="s">
        <v>52</v>
      </c>
      <c r="AM116" s="5" t="s">
        <v>52</v>
      </c>
    </row>
    <row r="117" spans="1:39" ht="30" customHeight="1">
      <c r="A117" s="8" t="s">
        <v>1589</v>
      </c>
      <c r="B117" s="8" t="s">
        <v>1606</v>
      </c>
      <c r="C117" s="8" t="s">
        <v>117</v>
      </c>
      <c r="D117" s="9">
        <v>4</v>
      </c>
      <c r="E117" s="11">
        <f>단가대비표!O61</f>
        <v>333.81</v>
      </c>
      <c r="F117" s="12">
        <f>TRUNC(E117*D117,1)</f>
        <v>1335.2</v>
      </c>
      <c r="G117" s="11">
        <f>단가대비표!P61</f>
        <v>0</v>
      </c>
      <c r="H117" s="12">
        <f>TRUNC(G117*D117,1)</f>
        <v>0</v>
      </c>
      <c r="I117" s="11">
        <f>단가대비표!V61</f>
        <v>0</v>
      </c>
      <c r="J117" s="12">
        <f>TRUNC(I117*D117,1)</f>
        <v>0</v>
      </c>
      <c r="K117" s="11">
        <f t="shared" si="8"/>
        <v>333.8</v>
      </c>
      <c r="L117" s="12">
        <f t="shared" si="8"/>
        <v>1335.2</v>
      </c>
      <c r="M117" s="8" t="s">
        <v>52</v>
      </c>
      <c r="N117" s="5" t="s">
        <v>1065</v>
      </c>
      <c r="O117" s="5" t="s">
        <v>1607</v>
      </c>
      <c r="P117" s="5" t="s">
        <v>62</v>
      </c>
      <c r="Q117" s="5" t="s">
        <v>62</v>
      </c>
      <c r="R117" s="5" t="s">
        <v>63</v>
      </c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5" t="s">
        <v>52</v>
      </c>
      <c r="AK117" s="5" t="s">
        <v>1608</v>
      </c>
      <c r="AL117" s="5" t="s">
        <v>52</v>
      </c>
      <c r="AM117" s="5" t="s">
        <v>52</v>
      </c>
    </row>
    <row r="118" spans="1:39" ht="30" customHeight="1">
      <c r="A118" s="8" t="s">
        <v>1593</v>
      </c>
      <c r="B118" s="8" t="s">
        <v>1594</v>
      </c>
      <c r="C118" s="8" t="s">
        <v>117</v>
      </c>
      <c r="D118" s="9">
        <v>8</v>
      </c>
      <c r="E118" s="11">
        <f>단가대비표!O63</f>
        <v>26.5</v>
      </c>
      <c r="F118" s="12">
        <f>TRUNC(E118*D118,1)</f>
        <v>212</v>
      </c>
      <c r="G118" s="11">
        <f>단가대비표!P63</f>
        <v>0</v>
      </c>
      <c r="H118" s="12">
        <f>TRUNC(G118*D118,1)</f>
        <v>0</v>
      </c>
      <c r="I118" s="11">
        <f>단가대비표!V63</f>
        <v>0</v>
      </c>
      <c r="J118" s="12">
        <f>TRUNC(I118*D118,1)</f>
        <v>0</v>
      </c>
      <c r="K118" s="11">
        <f t="shared" si="8"/>
        <v>26.5</v>
      </c>
      <c r="L118" s="12">
        <f t="shared" si="8"/>
        <v>212</v>
      </c>
      <c r="M118" s="8" t="s">
        <v>52</v>
      </c>
      <c r="N118" s="5" t="s">
        <v>1065</v>
      </c>
      <c r="O118" s="5" t="s">
        <v>1595</v>
      </c>
      <c r="P118" s="5" t="s">
        <v>62</v>
      </c>
      <c r="Q118" s="5" t="s">
        <v>62</v>
      </c>
      <c r="R118" s="5" t="s">
        <v>63</v>
      </c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5" t="s">
        <v>52</v>
      </c>
      <c r="AK118" s="5" t="s">
        <v>1609</v>
      </c>
      <c r="AL118" s="5" t="s">
        <v>52</v>
      </c>
      <c r="AM118" s="5" t="s">
        <v>52</v>
      </c>
    </row>
    <row r="119" spans="1:39" ht="30" customHeight="1">
      <c r="A119" s="8" t="s">
        <v>1597</v>
      </c>
      <c r="B119" s="8" t="s">
        <v>1610</v>
      </c>
      <c r="C119" s="8" t="s">
        <v>117</v>
      </c>
      <c r="D119" s="9">
        <v>1</v>
      </c>
      <c r="E119" s="11">
        <f>단가대비표!O280</f>
        <v>690</v>
      </c>
      <c r="F119" s="12">
        <f>TRUNC(E119*D119,1)</f>
        <v>690</v>
      </c>
      <c r="G119" s="11">
        <f>단가대비표!P280</f>
        <v>0</v>
      </c>
      <c r="H119" s="12">
        <f>TRUNC(G119*D119,1)</f>
        <v>0</v>
      </c>
      <c r="I119" s="11">
        <f>단가대비표!V280</f>
        <v>0</v>
      </c>
      <c r="J119" s="12">
        <f>TRUNC(I119*D119,1)</f>
        <v>0</v>
      </c>
      <c r="K119" s="11">
        <f t="shared" si="8"/>
        <v>690</v>
      </c>
      <c r="L119" s="12">
        <f t="shared" si="8"/>
        <v>690</v>
      </c>
      <c r="M119" s="8" t="s">
        <v>52</v>
      </c>
      <c r="N119" s="5" t="s">
        <v>1065</v>
      </c>
      <c r="O119" s="5" t="s">
        <v>1611</v>
      </c>
      <c r="P119" s="5" t="s">
        <v>62</v>
      </c>
      <c r="Q119" s="5" t="s">
        <v>62</v>
      </c>
      <c r="R119" s="5" t="s">
        <v>63</v>
      </c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5" t="s">
        <v>52</v>
      </c>
      <c r="AK119" s="5" t="s">
        <v>1612</v>
      </c>
      <c r="AL119" s="5" t="s">
        <v>52</v>
      </c>
      <c r="AM119" s="5" t="s">
        <v>52</v>
      </c>
    </row>
    <row r="120" spans="1:39" ht="30" customHeight="1">
      <c r="A120" s="8" t="s">
        <v>808</v>
      </c>
      <c r="B120" s="8" t="s">
        <v>534</v>
      </c>
      <c r="C120" s="8" t="s">
        <v>162</v>
      </c>
      <c r="D120" s="9">
        <v>1</v>
      </c>
      <c r="E120" s="11">
        <f>일위대가목록!E6</f>
        <v>1007</v>
      </c>
      <c r="F120" s="12">
        <f>TRUNC(E120*D120,1)</f>
        <v>1007</v>
      </c>
      <c r="G120" s="11">
        <f>일위대가목록!F6</f>
        <v>21986</v>
      </c>
      <c r="H120" s="12">
        <f>TRUNC(G120*D120,1)</f>
        <v>21986</v>
      </c>
      <c r="I120" s="11">
        <f>일위대가목록!G6</f>
        <v>14</v>
      </c>
      <c r="J120" s="12">
        <f>TRUNC(I120*D120,1)</f>
        <v>14</v>
      </c>
      <c r="K120" s="11">
        <f t="shared" si="8"/>
        <v>23007</v>
      </c>
      <c r="L120" s="12">
        <f t="shared" si="8"/>
        <v>23007</v>
      </c>
      <c r="M120" s="8" t="s">
        <v>1058</v>
      </c>
      <c r="N120" s="5" t="s">
        <v>1065</v>
      </c>
      <c r="O120" s="5" t="s">
        <v>1059</v>
      </c>
      <c r="P120" s="5" t="s">
        <v>63</v>
      </c>
      <c r="Q120" s="5" t="s">
        <v>62</v>
      </c>
      <c r="R120" s="5" t="s">
        <v>62</v>
      </c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5" t="s">
        <v>52</v>
      </c>
      <c r="AK120" s="5" t="s">
        <v>1613</v>
      </c>
      <c r="AL120" s="5" t="s">
        <v>52</v>
      </c>
      <c r="AM120" s="5" t="s">
        <v>52</v>
      </c>
    </row>
    <row r="121" spans="1:39" ht="30" customHeight="1">
      <c r="A121" s="8" t="s">
        <v>1467</v>
      </c>
      <c r="B121" s="8" t="s">
        <v>52</v>
      </c>
      <c r="C121" s="8" t="s">
        <v>52</v>
      </c>
      <c r="D121" s="9"/>
      <c r="E121" s="11"/>
      <c r="F121" s="12">
        <f>TRUNC(SUMIF(N116:N120, N115, F116:F120),0)</f>
        <v>9004</v>
      </c>
      <c r="G121" s="11"/>
      <c r="H121" s="12">
        <f>TRUNC(SUMIF(N116:N120, N115, H116:H120),0)</f>
        <v>21986</v>
      </c>
      <c r="I121" s="11"/>
      <c r="J121" s="12">
        <f>TRUNC(SUMIF(N116:N120, N115, J116:J120),0)</f>
        <v>14</v>
      </c>
      <c r="K121" s="11"/>
      <c r="L121" s="12">
        <f>F121+H121+J121</f>
        <v>31004</v>
      </c>
      <c r="M121" s="8" t="s">
        <v>52</v>
      </c>
      <c r="N121" s="5" t="s">
        <v>94</v>
      </c>
      <c r="O121" s="5" t="s">
        <v>94</v>
      </c>
      <c r="P121" s="5" t="s">
        <v>52</v>
      </c>
      <c r="Q121" s="5" t="s">
        <v>52</v>
      </c>
      <c r="R121" s="5" t="s">
        <v>52</v>
      </c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5" t="s">
        <v>52</v>
      </c>
      <c r="AK121" s="5" t="s">
        <v>52</v>
      </c>
      <c r="AL121" s="5" t="s">
        <v>52</v>
      </c>
      <c r="AM121" s="5" t="s">
        <v>52</v>
      </c>
    </row>
    <row r="122" spans="1:39" ht="30" customHeight="1">
      <c r="A122" s="9"/>
      <c r="B122" s="9"/>
      <c r="C122" s="9"/>
      <c r="D122" s="9"/>
      <c r="E122" s="11"/>
      <c r="F122" s="12"/>
      <c r="G122" s="11"/>
      <c r="H122" s="12"/>
      <c r="I122" s="11"/>
      <c r="J122" s="12"/>
      <c r="K122" s="11"/>
      <c r="L122" s="12"/>
      <c r="M122" s="9"/>
    </row>
    <row r="123" spans="1:39" ht="30" customHeight="1">
      <c r="A123" s="24" t="s">
        <v>1614</v>
      </c>
      <c r="B123" s="24"/>
      <c r="C123" s="24"/>
      <c r="D123" s="24"/>
      <c r="E123" s="25"/>
      <c r="F123" s="26"/>
      <c r="G123" s="25"/>
      <c r="H123" s="26"/>
      <c r="I123" s="25"/>
      <c r="J123" s="26"/>
      <c r="K123" s="25"/>
      <c r="L123" s="26"/>
      <c r="M123" s="24"/>
      <c r="N123" s="2" t="s">
        <v>441</v>
      </c>
    </row>
    <row r="124" spans="1:39" ht="30" customHeight="1">
      <c r="A124" s="8" t="s">
        <v>819</v>
      </c>
      <c r="B124" s="8" t="s">
        <v>1615</v>
      </c>
      <c r="C124" s="8" t="s">
        <v>117</v>
      </c>
      <c r="D124" s="9">
        <v>1</v>
      </c>
      <c r="E124" s="11">
        <f>단가대비표!O276</f>
        <v>9050</v>
      </c>
      <c r="F124" s="12">
        <f>TRUNC(E124*D124,1)</f>
        <v>9050</v>
      </c>
      <c r="G124" s="11">
        <f>단가대비표!P276</f>
        <v>0</v>
      </c>
      <c r="H124" s="12">
        <f>TRUNC(G124*D124,1)</f>
        <v>0</v>
      </c>
      <c r="I124" s="11">
        <f>단가대비표!V276</f>
        <v>0</v>
      </c>
      <c r="J124" s="12">
        <f>TRUNC(I124*D124,1)</f>
        <v>0</v>
      </c>
      <c r="K124" s="11">
        <f t="shared" ref="K124:L128" si="9">TRUNC(E124+G124+I124,1)</f>
        <v>9050</v>
      </c>
      <c r="L124" s="12">
        <f t="shared" si="9"/>
        <v>9050</v>
      </c>
      <c r="M124" s="8" t="s">
        <v>52</v>
      </c>
      <c r="N124" s="5" t="s">
        <v>441</v>
      </c>
      <c r="O124" s="5" t="s">
        <v>1616</v>
      </c>
      <c r="P124" s="5" t="s">
        <v>62</v>
      </c>
      <c r="Q124" s="5" t="s">
        <v>62</v>
      </c>
      <c r="R124" s="5" t="s">
        <v>63</v>
      </c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5" t="s">
        <v>52</v>
      </c>
      <c r="AK124" s="5" t="s">
        <v>1617</v>
      </c>
      <c r="AL124" s="5" t="s">
        <v>52</v>
      </c>
      <c r="AM124" s="5" t="s">
        <v>52</v>
      </c>
    </row>
    <row r="125" spans="1:39" ht="30" customHeight="1">
      <c r="A125" s="8" t="s">
        <v>1618</v>
      </c>
      <c r="B125" s="8" t="s">
        <v>1606</v>
      </c>
      <c r="C125" s="8" t="s">
        <v>117</v>
      </c>
      <c r="D125" s="9">
        <v>4</v>
      </c>
      <c r="E125" s="11">
        <f>단가대비표!O58</f>
        <v>1125.4000000000001</v>
      </c>
      <c r="F125" s="12">
        <f>TRUNC(E125*D125,1)</f>
        <v>4501.6000000000004</v>
      </c>
      <c r="G125" s="11">
        <f>단가대비표!P58</f>
        <v>0</v>
      </c>
      <c r="H125" s="12">
        <f>TRUNC(G125*D125,1)</f>
        <v>0</v>
      </c>
      <c r="I125" s="11">
        <f>단가대비표!V58</f>
        <v>0</v>
      </c>
      <c r="J125" s="12">
        <f>TRUNC(I125*D125,1)</f>
        <v>0</v>
      </c>
      <c r="K125" s="11">
        <f t="shared" si="9"/>
        <v>1125.4000000000001</v>
      </c>
      <c r="L125" s="12">
        <f t="shared" si="9"/>
        <v>4501.6000000000004</v>
      </c>
      <c r="M125" s="8" t="s">
        <v>52</v>
      </c>
      <c r="N125" s="5" t="s">
        <v>441</v>
      </c>
      <c r="O125" s="5" t="s">
        <v>1619</v>
      </c>
      <c r="P125" s="5" t="s">
        <v>62</v>
      </c>
      <c r="Q125" s="5" t="s">
        <v>62</v>
      </c>
      <c r="R125" s="5" t="s">
        <v>63</v>
      </c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5" t="s">
        <v>52</v>
      </c>
      <c r="AK125" s="5" t="s">
        <v>1620</v>
      </c>
      <c r="AL125" s="5" t="s">
        <v>52</v>
      </c>
      <c r="AM125" s="5" t="s">
        <v>52</v>
      </c>
    </row>
    <row r="126" spans="1:39" ht="30" customHeight="1">
      <c r="A126" s="8" t="s">
        <v>1593</v>
      </c>
      <c r="B126" s="8" t="s">
        <v>1621</v>
      </c>
      <c r="C126" s="8" t="s">
        <v>117</v>
      </c>
      <c r="D126" s="9">
        <v>8</v>
      </c>
      <c r="E126" s="11">
        <f>단가대비표!O62</f>
        <v>64.7</v>
      </c>
      <c r="F126" s="12">
        <f>TRUNC(E126*D126,1)</f>
        <v>517.6</v>
      </c>
      <c r="G126" s="11">
        <f>단가대비표!P62</f>
        <v>0</v>
      </c>
      <c r="H126" s="12">
        <f>TRUNC(G126*D126,1)</f>
        <v>0</v>
      </c>
      <c r="I126" s="11">
        <f>단가대비표!V62</f>
        <v>0</v>
      </c>
      <c r="J126" s="12">
        <f>TRUNC(I126*D126,1)</f>
        <v>0</v>
      </c>
      <c r="K126" s="11">
        <f t="shared" si="9"/>
        <v>64.7</v>
      </c>
      <c r="L126" s="12">
        <f t="shared" si="9"/>
        <v>517.6</v>
      </c>
      <c r="M126" s="8" t="s">
        <v>52</v>
      </c>
      <c r="N126" s="5" t="s">
        <v>441</v>
      </c>
      <c r="O126" s="5" t="s">
        <v>1622</v>
      </c>
      <c r="P126" s="5" t="s">
        <v>62</v>
      </c>
      <c r="Q126" s="5" t="s">
        <v>62</v>
      </c>
      <c r="R126" s="5" t="s">
        <v>63</v>
      </c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5" t="s">
        <v>52</v>
      </c>
      <c r="AK126" s="5" t="s">
        <v>1623</v>
      </c>
      <c r="AL126" s="5" t="s">
        <v>52</v>
      </c>
      <c r="AM126" s="5" t="s">
        <v>52</v>
      </c>
    </row>
    <row r="127" spans="1:39" ht="30" customHeight="1">
      <c r="A127" s="8" t="s">
        <v>1597</v>
      </c>
      <c r="B127" s="8" t="s">
        <v>1598</v>
      </c>
      <c r="C127" s="8" t="s">
        <v>117</v>
      </c>
      <c r="D127" s="9">
        <v>1</v>
      </c>
      <c r="E127" s="11">
        <f>단가대비표!O279</f>
        <v>420</v>
      </c>
      <c r="F127" s="12">
        <f>TRUNC(E127*D127,1)</f>
        <v>420</v>
      </c>
      <c r="G127" s="11">
        <f>단가대비표!P279</f>
        <v>0</v>
      </c>
      <c r="H127" s="12">
        <f>TRUNC(G127*D127,1)</f>
        <v>0</v>
      </c>
      <c r="I127" s="11">
        <f>단가대비표!V279</f>
        <v>0</v>
      </c>
      <c r="J127" s="12">
        <f>TRUNC(I127*D127,1)</f>
        <v>0</v>
      </c>
      <c r="K127" s="11">
        <f t="shared" si="9"/>
        <v>420</v>
      </c>
      <c r="L127" s="12">
        <f t="shared" si="9"/>
        <v>420</v>
      </c>
      <c r="M127" s="8" t="s">
        <v>52</v>
      </c>
      <c r="N127" s="5" t="s">
        <v>441</v>
      </c>
      <c r="O127" s="5" t="s">
        <v>1599</v>
      </c>
      <c r="P127" s="5" t="s">
        <v>62</v>
      </c>
      <c r="Q127" s="5" t="s">
        <v>62</v>
      </c>
      <c r="R127" s="5" t="s">
        <v>63</v>
      </c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5" t="s">
        <v>52</v>
      </c>
      <c r="AK127" s="5" t="s">
        <v>1624</v>
      </c>
      <c r="AL127" s="5" t="s">
        <v>52</v>
      </c>
      <c r="AM127" s="5" t="s">
        <v>52</v>
      </c>
    </row>
    <row r="128" spans="1:39" ht="30" customHeight="1">
      <c r="A128" s="8" t="s">
        <v>160</v>
      </c>
      <c r="B128" s="8" t="s">
        <v>439</v>
      </c>
      <c r="C128" s="8" t="s">
        <v>162</v>
      </c>
      <c r="D128" s="9">
        <v>1</v>
      </c>
      <c r="E128" s="11">
        <f>일위대가목록!E20</f>
        <v>1522</v>
      </c>
      <c r="F128" s="12">
        <f>TRUNC(E128*D128,1)</f>
        <v>1522</v>
      </c>
      <c r="G128" s="11">
        <f>일위대가목록!F20</f>
        <v>16123</v>
      </c>
      <c r="H128" s="12">
        <f>TRUNC(G128*D128,1)</f>
        <v>16123</v>
      </c>
      <c r="I128" s="11">
        <f>일위대가목록!G20</f>
        <v>0</v>
      </c>
      <c r="J128" s="12">
        <f>TRUNC(I128*D128,1)</f>
        <v>0</v>
      </c>
      <c r="K128" s="11">
        <f t="shared" si="9"/>
        <v>17645</v>
      </c>
      <c r="L128" s="12">
        <f t="shared" si="9"/>
        <v>17645</v>
      </c>
      <c r="M128" s="8" t="s">
        <v>1575</v>
      </c>
      <c r="N128" s="5" t="s">
        <v>441</v>
      </c>
      <c r="O128" s="5" t="s">
        <v>1574</v>
      </c>
      <c r="P128" s="5" t="s">
        <v>63</v>
      </c>
      <c r="Q128" s="5" t="s">
        <v>62</v>
      </c>
      <c r="R128" s="5" t="s">
        <v>62</v>
      </c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5" t="s">
        <v>52</v>
      </c>
      <c r="AK128" s="5" t="s">
        <v>1625</v>
      </c>
      <c r="AL128" s="5" t="s">
        <v>52</v>
      </c>
      <c r="AM128" s="5" t="s">
        <v>52</v>
      </c>
    </row>
    <row r="129" spans="1:39" ht="30" customHeight="1">
      <c r="A129" s="8" t="s">
        <v>1467</v>
      </c>
      <c r="B129" s="8" t="s">
        <v>52</v>
      </c>
      <c r="C129" s="8" t="s">
        <v>52</v>
      </c>
      <c r="D129" s="9"/>
      <c r="E129" s="11"/>
      <c r="F129" s="12">
        <f>TRUNC(SUMIF(N124:N128, N123, F124:F128),0)</f>
        <v>16011</v>
      </c>
      <c r="G129" s="11"/>
      <c r="H129" s="12">
        <f>TRUNC(SUMIF(N124:N128, N123, H124:H128),0)</f>
        <v>16123</v>
      </c>
      <c r="I129" s="11"/>
      <c r="J129" s="12">
        <f>TRUNC(SUMIF(N124:N128, N123, J124:J128),0)</f>
        <v>0</v>
      </c>
      <c r="K129" s="11"/>
      <c r="L129" s="12">
        <f>F129+H129+J129</f>
        <v>32134</v>
      </c>
      <c r="M129" s="8" t="s">
        <v>52</v>
      </c>
      <c r="N129" s="5" t="s">
        <v>94</v>
      </c>
      <c r="O129" s="5" t="s">
        <v>94</v>
      </c>
      <c r="P129" s="5" t="s">
        <v>52</v>
      </c>
      <c r="Q129" s="5" t="s">
        <v>52</v>
      </c>
      <c r="R129" s="5" t="s">
        <v>52</v>
      </c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5" t="s">
        <v>52</v>
      </c>
      <c r="AK129" s="5" t="s">
        <v>52</v>
      </c>
      <c r="AL129" s="5" t="s">
        <v>52</v>
      </c>
      <c r="AM129" s="5" t="s">
        <v>52</v>
      </c>
    </row>
    <row r="130" spans="1:39" ht="30" customHeight="1">
      <c r="A130" s="9"/>
      <c r="B130" s="9"/>
      <c r="C130" s="9"/>
      <c r="D130" s="9"/>
      <c r="E130" s="11"/>
      <c r="F130" s="12"/>
      <c r="G130" s="11"/>
      <c r="H130" s="12"/>
      <c r="I130" s="11"/>
      <c r="J130" s="12"/>
      <c r="K130" s="11"/>
      <c r="L130" s="12"/>
      <c r="M130" s="9"/>
    </row>
    <row r="131" spans="1:39" ht="30" customHeight="1">
      <c r="A131" s="24" t="s">
        <v>1626</v>
      </c>
      <c r="B131" s="24"/>
      <c r="C131" s="24"/>
      <c r="D131" s="24"/>
      <c r="E131" s="25"/>
      <c r="F131" s="26"/>
      <c r="G131" s="25"/>
      <c r="H131" s="26"/>
      <c r="I131" s="25"/>
      <c r="J131" s="26"/>
      <c r="K131" s="25"/>
      <c r="L131" s="26"/>
      <c r="M131" s="24"/>
      <c r="N131" s="2" t="s">
        <v>172</v>
      </c>
    </row>
    <row r="132" spans="1:39" ht="30" customHeight="1">
      <c r="A132" s="8" t="s">
        <v>819</v>
      </c>
      <c r="B132" s="8" t="s">
        <v>1627</v>
      </c>
      <c r="C132" s="8" t="s">
        <v>117</v>
      </c>
      <c r="D132" s="9">
        <v>1</v>
      </c>
      <c r="E132" s="11">
        <f>단가대비표!O277</f>
        <v>16410</v>
      </c>
      <c r="F132" s="12">
        <f>TRUNC(E132*D132,1)</f>
        <v>16410</v>
      </c>
      <c r="G132" s="11">
        <f>단가대비표!P277</f>
        <v>0</v>
      </c>
      <c r="H132" s="12">
        <f>TRUNC(G132*D132,1)</f>
        <v>0</v>
      </c>
      <c r="I132" s="11">
        <f>단가대비표!V277</f>
        <v>0</v>
      </c>
      <c r="J132" s="12">
        <f>TRUNC(I132*D132,1)</f>
        <v>0</v>
      </c>
      <c r="K132" s="11">
        <f t="shared" ref="K132:L136" si="10">TRUNC(E132+G132+I132,1)</f>
        <v>16410</v>
      </c>
      <c r="L132" s="12">
        <f t="shared" si="10"/>
        <v>16410</v>
      </c>
      <c r="M132" s="8" t="s">
        <v>52</v>
      </c>
      <c r="N132" s="5" t="s">
        <v>172</v>
      </c>
      <c r="O132" s="5" t="s">
        <v>1628</v>
      </c>
      <c r="P132" s="5" t="s">
        <v>62</v>
      </c>
      <c r="Q132" s="5" t="s">
        <v>62</v>
      </c>
      <c r="R132" s="5" t="s">
        <v>63</v>
      </c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5" t="s">
        <v>52</v>
      </c>
      <c r="AK132" s="5" t="s">
        <v>1629</v>
      </c>
      <c r="AL132" s="5" t="s">
        <v>52</v>
      </c>
      <c r="AM132" s="5" t="s">
        <v>52</v>
      </c>
    </row>
    <row r="133" spans="1:39" ht="30" customHeight="1">
      <c r="A133" s="8" t="s">
        <v>1618</v>
      </c>
      <c r="B133" s="8" t="s">
        <v>1630</v>
      </c>
      <c r="C133" s="8" t="s">
        <v>117</v>
      </c>
      <c r="D133" s="9">
        <v>8</v>
      </c>
      <c r="E133" s="11">
        <f>단가대비표!O59</f>
        <v>1165.4000000000001</v>
      </c>
      <c r="F133" s="12">
        <f>TRUNC(E133*D133,1)</f>
        <v>9323.2000000000007</v>
      </c>
      <c r="G133" s="11">
        <f>단가대비표!P59</f>
        <v>0</v>
      </c>
      <c r="H133" s="12">
        <f>TRUNC(G133*D133,1)</f>
        <v>0</v>
      </c>
      <c r="I133" s="11">
        <f>단가대비표!V59</f>
        <v>0</v>
      </c>
      <c r="J133" s="12">
        <f>TRUNC(I133*D133,1)</f>
        <v>0</v>
      </c>
      <c r="K133" s="11">
        <f t="shared" si="10"/>
        <v>1165.4000000000001</v>
      </c>
      <c r="L133" s="12">
        <f t="shared" si="10"/>
        <v>9323.2000000000007</v>
      </c>
      <c r="M133" s="8" t="s">
        <v>52</v>
      </c>
      <c r="N133" s="5" t="s">
        <v>172</v>
      </c>
      <c r="O133" s="5" t="s">
        <v>1631</v>
      </c>
      <c r="P133" s="5" t="s">
        <v>62</v>
      </c>
      <c r="Q133" s="5" t="s">
        <v>62</v>
      </c>
      <c r="R133" s="5" t="s">
        <v>63</v>
      </c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5" t="s">
        <v>52</v>
      </c>
      <c r="AK133" s="5" t="s">
        <v>1632</v>
      </c>
      <c r="AL133" s="5" t="s">
        <v>52</v>
      </c>
      <c r="AM133" s="5" t="s">
        <v>52</v>
      </c>
    </row>
    <row r="134" spans="1:39" ht="30" customHeight="1">
      <c r="A134" s="8" t="s">
        <v>1593</v>
      </c>
      <c r="B134" s="8" t="s">
        <v>1621</v>
      </c>
      <c r="C134" s="8" t="s">
        <v>117</v>
      </c>
      <c r="D134" s="9">
        <v>16</v>
      </c>
      <c r="E134" s="11">
        <f>단가대비표!O62</f>
        <v>64.7</v>
      </c>
      <c r="F134" s="12">
        <f>TRUNC(E134*D134,1)</f>
        <v>1035.2</v>
      </c>
      <c r="G134" s="11">
        <f>단가대비표!P62</f>
        <v>0</v>
      </c>
      <c r="H134" s="12">
        <f>TRUNC(G134*D134,1)</f>
        <v>0</v>
      </c>
      <c r="I134" s="11">
        <f>단가대비표!V62</f>
        <v>0</v>
      </c>
      <c r="J134" s="12">
        <f>TRUNC(I134*D134,1)</f>
        <v>0</v>
      </c>
      <c r="K134" s="11">
        <f t="shared" si="10"/>
        <v>64.7</v>
      </c>
      <c r="L134" s="12">
        <f t="shared" si="10"/>
        <v>1035.2</v>
      </c>
      <c r="M134" s="8" t="s">
        <v>52</v>
      </c>
      <c r="N134" s="5" t="s">
        <v>172</v>
      </c>
      <c r="O134" s="5" t="s">
        <v>1622</v>
      </c>
      <c r="P134" s="5" t="s">
        <v>62</v>
      </c>
      <c r="Q134" s="5" t="s">
        <v>62</v>
      </c>
      <c r="R134" s="5" t="s">
        <v>63</v>
      </c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5" t="s">
        <v>52</v>
      </c>
      <c r="AK134" s="5" t="s">
        <v>1633</v>
      </c>
      <c r="AL134" s="5" t="s">
        <v>52</v>
      </c>
      <c r="AM134" s="5" t="s">
        <v>52</v>
      </c>
    </row>
    <row r="135" spans="1:39" ht="30" customHeight="1">
      <c r="A135" s="8" t="s">
        <v>1597</v>
      </c>
      <c r="B135" s="8" t="s">
        <v>1634</v>
      </c>
      <c r="C135" s="8" t="s">
        <v>117</v>
      </c>
      <c r="D135" s="9">
        <v>1</v>
      </c>
      <c r="E135" s="11">
        <f>단가대비표!O281</f>
        <v>800</v>
      </c>
      <c r="F135" s="12">
        <f>TRUNC(E135*D135,1)</f>
        <v>800</v>
      </c>
      <c r="G135" s="11">
        <f>단가대비표!P281</f>
        <v>0</v>
      </c>
      <c r="H135" s="12">
        <f>TRUNC(G135*D135,1)</f>
        <v>0</v>
      </c>
      <c r="I135" s="11">
        <f>단가대비표!V281</f>
        <v>0</v>
      </c>
      <c r="J135" s="12">
        <f>TRUNC(I135*D135,1)</f>
        <v>0</v>
      </c>
      <c r="K135" s="11">
        <f t="shared" si="10"/>
        <v>800</v>
      </c>
      <c r="L135" s="12">
        <f t="shared" si="10"/>
        <v>800</v>
      </c>
      <c r="M135" s="8" t="s">
        <v>52</v>
      </c>
      <c r="N135" s="5" t="s">
        <v>172</v>
      </c>
      <c r="O135" s="5" t="s">
        <v>1635</v>
      </c>
      <c r="P135" s="5" t="s">
        <v>62</v>
      </c>
      <c r="Q135" s="5" t="s">
        <v>62</v>
      </c>
      <c r="R135" s="5" t="s">
        <v>63</v>
      </c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5" t="s">
        <v>52</v>
      </c>
      <c r="AK135" s="5" t="s">
        <v>1636</v>
      </c>
      <c r="AL135" s="5" t="s">
        <v>52</v>
      </c>
      <c r="AM135" s="5" t="s">
        <v>52</v>
      </c>
    </row>
    <row r="136" spans="1:39" ht="30" customHeight="1">
      <c r="A136" s="8" t="s">
        <v>160</v>
      </c>
      <c r="B136" s="8" t="s">
        <v>166</v>
      </c>
      <c r="C136" s="8" t="s">
        <v>162</v>
      </c>
      <c r="D136" s="9">
        <v>1</v>
      </c>
      <c r="E136" s="11">
        <f>일위대가목록!E21</f>
        <v>4887</v>
      </c>
      <c r="F136" s="12">
        <f>TRUNC(E136*D136,1)</f>
        <v>4887</v>
      </c>
      <c r="G136" s="11">
        <f>일위대가목록!F21</f>
        <v>28268</v>
      </c>
      <c r="H136" s="12">
        <f>TRUNC(G136*D136,1)</f>
        <v>28268</v>
      </c>
      <c r="I136" s="11">
        <f>일위대가목록!G21</f>
        <v>0</v>
      </c>
      <c r="J136" s="12">
        <f>TRUNC(I136*D136,1)</f>
        <v>0</v>
      </c>
      <c r="K136" s="11">
        <f t="shared" si="10"/>
        <v>33155</v>
      </c>
      <c r="L136" s="12">
        <f t="shared" si="10"/>
        <v>33155</v>
      </c>
      <c r="M136" s="8" t="s">
        <v>167</v>
      </c>
      <c r="N136" s="5" t="s">
        <v>172</v>
      </c>
      <c r="O136" s="5" t="s">
        <v>168</v>
      </c>
      <c r="P136" s="5" t="s">
        <v>63</v>
      </c>
      <c r="Q136" s="5" t="s">
        <v>62</v>
      </c>
      <c r="R136" s="5" t="s">
        <v>62</v>
      </c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5" t="s">
        <v>52</v>
      </c>
      <c r="AK136" s="5" t="s">
        <v>1637</v>
      </c>
      <c r="AL136" s="5" t="s">
        <v>52</v>
      </c>
      <c r="AM136" s="5" t="s">
        <v>52</v>
      </c>
    </row>
    <row r="137" spans="1:39" ht="30" customHeight="1">
      <c r="A137" s="8" t="s">
        <v>1467</v>
      </c>
      <c r="B137" s="8" t="s">
        <v>52</v>
      </c>
      <c r="C137" s="8" t="s">
        <v>52</v>
      </c>
      <c r="D137" s="9"/>
      <c r="E137" s="11"/>
      <c r="F137" s="12">
        <f>TRUNC(SUMIF(N132:N136, N131, F132:F136),0)</f>
        <v>32455</v>
      </c>
      <c r="G137" s="11"/>
      <c r="H137" s="12">
        <f>TRUNC(SUMIF(N132:N136, N131, H132:H136),0)</f>
        <v>28268</v>
      </c>
      <c r="I137" s="11"/>
      <c r="J137" s="12">
        <f>TRUNC(SUMIF(N132:N136, N131, J132:J136),0)</f>
        <v>0</v>
      </c>
      <c r="K137" s="11"/>
      <c r="L137" s="12">
        <f>F137+H137+J137</f>
        <v>60723</v>
      </c>
      <c r="M137" s="8" t="s">
        <v>52</v>
      </c>
      <c r="N137" s="5" t="s">
        <v>94</v>
      </c>
      <c r="O137" s="5" t="s">
        <v>94</v>
      </c>
      <c r="P137" s="5" t="s">
        <v>52</v>
      </c>
      <c r="Q137" s="5" t="s">
        <v>52</v>
      </c>
      <c r="R137" s="5" t="s">
        <v>52</v>
      </c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5" t="s">
        <v>52</v>
      </c>
      <c r="AK137" s="5" t="s">
        <v>52</v>
      </c>
      <c r="AL137" s="5" t="s">
        <v>52</v>
      </c>
      <c r="AM137" s="5" t="s">
        <v>52</v>
      </c>
    </row>
    <row r="138" spans="1:39" ht="30" customHeight="1">
      <c r="A138" s="9"/>
      <c r="B138" s="9"/>
      <c r="C138" s="9"/>
      <c r="D138" s="9"/>
      <c r="E138" s="11"/>
      <c r="F138" s="12"/>
      <c r="G138" s="11"/>
      <c r="H138" s="12"/>
      <c r="I138" s="11"/>
      <c r="J138" s="12"/>
      <c r="K138" s="11"/>
      <c r="L138" s="12"/>
      <c r="M138" s="9"/>
    </row>
    <row r="139" spans="1:39" ht="30" customHeight="1">
      <c r="A139" s="24" t="s">
        <v>1638</v>
      </c>
      <c r="B139" s="24"/>
      <c r="C139" s="24"/>
      <c r="D139" s="24"/>
      <c r="E139" s="25"/>
      <c r="F139" s="26"/>
      <c r="G139" s="25"/>
      <c r="H139" s="26"/>
      <c r="I139" s="25"/>
      <c r="J139" s="26"/>
      <c r="K139" s="25"/>
      <c r="L139" s="26"/>
      <c r="M139" s="24"/>
      <c r="N139" s="2" t="s">
        <v>817</v>
      </c>
    </row>
    <row r="140" spans="1:39" ht="30" customHeight="1">
      <c r="A140" s="8" t="s">
        <v>819</v>
      </c>
      <c r="B140" s="8" t="s">
        <v>1639</v>
      </c>
      <c r="C140" s="8" t="s">
        <v>117</v>
      </c>
      <c r="D140" s="9">
        <v>1</v>
      </c>
      <c r="E140" s="11">
        <f>단가대비표!O273</f>
        <v>6640</v>
      </c>
      <c r="F140" s="12">
        <f>TRUNC(E140*D140,1)</f>
        <v>6640</v>
      </c>
      <c r="G140" s="11">
        <f>단가대비표!P273</f>
        <v>0</v>
      </c>
      <c r="H140" s="12">
        <f>TRUNC(G140*D140,1)</f>
        <v>0</v>
      </c>
      <c r="I140" s="11">
        <f>단가대비표!V273</f>
        <v>0</v>
      </c>
      <c r="J140" s="12">
        <f>TRUNC(I140*D140,1)</f>
        <v>0</v>
      </c>
      <c r="K140" s="11">
        <f t="shared" ref="K140:L144" si="11">TRUNC(E140+G140+I140,1)</f>
        <v>6640</v>
      </c>
      <c r="L140" s="12">
        <f t="shared" si="11"/>
        <v>6640</v>
      </c>
      <c r="M140" s="8" t="s">
        <v>52</v>
      </c>
      <c r="N140" s="5" t="s">
        <v>817</v>
      </c>
      <c r="O140" s="5" t="s">
        <v>1640</v>
      </c>
      <c r="P140" s="5" t="s">
        <v>62</v>
      </c>
      <c r="Q140" s="5" t="s">
        <v>62</v>
      </c>
      <c r="R140" s="5" t="s">
        <v>63</v>
      </c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5" t="s">
        <v>52</v>
      </c>
      <c r="AK140" s="5" t="s">
        <v>1641</v>
      </c>
      <c r="AL140" s="5" t="s">
        <v>52</v>
      </c>
      <c r="AM140" s="5" t="s">
        <v>52</v>
      </c>
    </row>
    <row r="141" spans="1:39" ht="30" customHeight="1">
      <c r="A141" s="8" t="s">
        <v>1589</v>
      </c>
      <c r="B141" s="8" t="s">
        <v>1606</v>
      </c>
      <c r="C141" s="8" t="s">
        <v>117</v>
      </c>
      <c r="D141" s="9">
        <v>8</v>
      </c>
      <c r="E141" s="11">
        <f>단가대비표!O61</f>
        <v>333.81</v>
      </c>
      <c r="F141" s="12">
        <f>TRUNC(E141*D141,1)</f>
        <v>2670.4</v>
      </c>
      <c r="G141" s="11">
        <f>단가대비표!P61</f>
        <v>0</v>
      </c>
      <c r="H141" s="12">
        <f>TRUNC(G141*D141,1)</f>
        <v>0</v>
      </c>
      <c r="I141" s="11">
        <f>단가대비표!V61</f>
        <v>0</v>
      </c>
      <c r="J141" s="12">
        <f>TRUNC(I141*D141,1)</f>
        <v>0</v>
      </c>
      <c r="K141" s="11">
        <f t="shared" si="11"/>
        <v>333.8</v>
      </c>
      <c r="L141" s="12">
        <f t="shared" si="11"/>
        <v>2670.4</v>
      </c>
      <c r="M141" s="8" t="s">
        <v>52</v>
      </c>
      <c r="N141" s="5" t="s">
        <v>817</v>
      </c>
      <c r="O141" s="5" t="s">
        <v>1607</v>
      </c>
      <c r="P141" s="5" t="s">
        <v>62</v>
      </c>
      <c r="Q141" s="5" t="s">
        <v>62</v>
      </c>
      <c r="R141" s="5" t="s">
        <v>63</v>
      </c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5" t="s">
        <v>52</v>
      </c>
      <c r="AK141" s="5" t="s">
        <v>1642</v>
      </c>
      <c r="AL141" s="5" t="s">
        <v>52</v>
      </c>
      <c r="AM141" s="5" t="s">
        <v>52</v>
      </c>
    </row>
    <row r="142" spans="1:39" ht="30" customHeight="1">
      <c r="A142" s="8" t="s">
        <v>1593</v>
      </c>
      <c r="B142" s="8" t="s">
        <v>1594</v>
      </c>
      <c r="C142" s="8" t="s">
        <v>117</v>
      </c>
      <c r="D142" s="9">
        <v>16</v>
      </c>
      <c r="E142" s="11">
        <f>단가대비표!O63</f>
        <v>26.5</v>
      </c>
      <c r="F142" s="12">
        <f>TRUNC(E142*D142,1)</f>
        <v>424</v>
      </c>
      <c r="G142" s="11">
        <f>단가대비표!P63</f>
        <v>0</v>
      </c>
      <c r="H142" s="12">
        <f>TRUNC(G142*D142,1)</f>
        <v>0</v>
      </c>
      <c r="I142" s="11">
        <f>단가대비표!V63</f>
        <v>0</v>
      </c>
      <c r="J142" s="12">
        <f>TRUNC(I142*D142,1)</f>
        <v>0</v>
      </c>
      <c r="K142" s="11">
        <f t="shared" si="11"/>
        <v>26.5</v>
      </c>
      <c r="L142" s="12">
        <f t="shared" si="11"/>
        <v>424</v>
      </c>
      <c r="M142" s="8" t="s">
        <v>52</v>
      </c>
      <c r="N142" s="5" t="s">
        <v>817</v>
      </c>
      <c r="O142" s="5" t="s">
        <v>1595</v>
      </c>
      <c r="P142" s="5" t="s">
        <v>62</v>
      </c>
      <c r="Q142" s="5" t="s">
        <v>62</v>
      </c>
      <c r="R142" s="5" t="s">
        <v>63</v>
      </c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5" t="s">
        <v>52</v>
      </c>
      <c r="AK142" s="5" t="s">
        <v>1643</v>
      </c>
      <c r="AL142" s="5" t="s">
        <v>52</v>
      </c>
      <c r="AM142" s="5" t="s">
        <v>52</v>
      </c>
    </row>
    <row r="143" spans="1:39" ht="30" customHeight="1">
      <c r="A143" s="8" t="s">
        <v>1597</v>
      </c>
      <c r="B143" s="8" t="s">
        <v>1644</v>
      </c>
      <c r="C143" s="8" t="s">
        <v>117</v>
      </c>
      <c r="D143" s="9">
        <v>1</v>
      </c>
      <c r="E143" s="11">
        <f>단가대비표!O282</f>
        <v>840</v>
      </c>
      <c r="F143" s="12">
        <f>TRUNC(E143*D143,1)</f>
        <v>840</v>
      </c>
      <c r="G143" s="11">
        <f>단가대비표!P282</f>
        <v>0</v>
      </c>
      <c r="H143" s="12">
        <f>TRUNC(G143*D143,1)</f>
        <v>0</v>
      </c>
      <c r="I143" s="11">
        <f>단가대비표!V282</f>
        <v>0</v>
      </c>
      <c r="J143" s="12">
        <f>TRUNC(I143*D143,1)</f>
        <v>0</v>
      </c>
      <c r="K143" s="11">
        <f t="shared" si="11"/>
        <v>840</v>
      </c>
      <c r="L143" s="12">
        <f t="shared" si="11"/>
        <v>840</v>
      </c>
      <c r="M143" s="8" t="s">
        <v>52</v>
      </c>
      <c r="N143" s="5" t="s">
        <v>817</v>
      </c>
      <c r="O143" s="5" t="s">
        <v>1645</v>
      </c>
      <c r="P143" s="5" t="s">
        <v>62</v>
      </c>
      <c r="Q143" s="5" t="s">
        <v>62</v>
      </c>
      <c r="R143" s="5" t="s">
        <v>63</v>
      </c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5" t="s">
        <v>52</v>
      </c>
      <c r="AK143" s="5" t="s">
        <v>1646</v>
      </c>
      <c r="AL143" s="5" t="s">
        <v>52</v>
      </c>
      <c r="AM143" s="5" t="s">
        <v>52</v>
      </c>
    </row>
    <row r="144" spans="1:39" ht="30" customHeight="1">
      <c r="A144" s="8" t="s">
        <v>808</v>
      </c>
      <c r="B144" s="8" t="s">
        <v>562</v>
      </c>
      <c r="C144" s="8" t="s">
        <v>162</v>
      </c>
      <c r="D144" s="9">
        <v>1</v>
      </c>
      <c r="E144" s="11">
        <f>일위대가목록!E12</f>
        <v>1604</v>
      </c>
      <c r="F144" s="12">
        <f>TRUNC(E144*D144,1)</f>
        <v>1604</v>
      </c>
      <c r="G144" s="11">
        <f>일위대가목록!F12</f>
        <v>31827</v>
      </c>
      <c r="H144" s="12">
        <f>TRUNC(G144*D144,1)</f>
        <v>31827</v>
      </c>
      <c r="I144" s="11">
        <f>일위대가목록!G12</f>
        <v>37</v>
      </c>
      <c r="J144" s="12">
        <f>TRUNC(I144*D144,1)</f>
        <v>37</v>
      </c>
      <c r="K144" s="11">
        <f t="shared" si="11"/>
        <v>33468</v>
      </c>
      <c r="L144" s="12">
        <f t="shared" si="11"/>
        <v>33468</v>
      </c>
      <c r="M144" s="8" t="s">
        <v>812</v>
      </c>
      <c r="N144" s="5" t="s">
        <v>817</v>
      </c>
      <c r="O144" s="5" t="s">
        <v>813</v>
      </c>
      <c r="P144" s="5" t="s">
        <v>63</v>
      </c>
      <c r="Q144" s="5" t="s">
        <v>62</v>
      </c>
      <c r="R144" s="5" t="s">
        <v>62</v>
      </c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5" t="s">
        <v>52</v>
      </c>
      <c r="AK144" s="5" t="s">
        <v>1647</v>
      </c>
      <c r="AL144" s="5" t="s">
        <v>52</v>
      </c>
      <c r="AM144" s="5" t="s">
        <v>52</v>
      </c>
    </row>
    <row r="145" spans="1:39" ht="30" customHeight="1">
      <c r="A145" s="8" t="s">
        <v>1467</v>
      </c>
      <c r="B145" s="8" t="s">
        <v>52</v>
      </c>
      <c r="C145" s="8" t="s">
        <v>52</v>
      </c>
      <c r="D145" s="9"/>
      <c r="E145" s="11"/>
      <c r="F145" s="12">
        <f>TRUNC(SUMIF(N140:N144, N139, F140:F144),0)</f>
        <v>12178</v>
      </c>
      <c r="G145" s="11"/>
      <c r="H145" s="12">
        <f>TRUNC(SUMIF(N140:N144, N139, H140:H144),0)</f>
        <v>31827</v>
      </c>
      <c r="I145" s="11"/>
      <c r="J145" s="12">
        <f>TRUNC(SUMIF(N140:N144, N139, J140:J144),0)</f>
        <v>37</v>
      </c>
      <c r="K145" s="11"/>
      <c r="L145" s="12">
        <f>F145+H145+J145</f>
        <v>44042</v>
      </c>
      <c r="M145" s="8" t="s">
        <v>52</v>
      </c>
      <c r="N145" s="5" t="s">
        <v>94</v>
      </c>
      <c r="O145" s="5" t="s">
        <v>94</v>
      </c>
      <c r="P145" s="5" t="s">
        <v>52</v>
      </c>
      <c r="Q145" s="5" t="s">
        <v>52</v>
      </c>
      <c r="R145" s="5" t="s">
        <v>52</v>
      </c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5" t="s">
        <v>52</v>
      </c>
      <c r="AK145" s="5" t="s">
        <v>52</v>
      </c>
      <c r="AL145" s="5" t="s">
        <v>52</v>
      </c>
      <c r="AM145" s="5" t="s">
        <v>52</v>
      </c>
    </row>
    <row r="146" spans="1:39" ht="30" customHeight="1">
      <c r="A146" s="9"/>
      <c r="B146" s="9"/>
      <c r="C146" s="9"/>
      <c r="D146" s="9"/>
      <c r="E146" s="11"/>
      <c r="F146" s="12"/>
      <c r="G146" s="11"/>
      <c r="H146" s="12"/>
      <c r="I146" s="11"/>
      <c r="J146" s="12"/>
      <c r="K146" s="11"/>
      <c r="L146" s="12"/>
      <c r="M146" s="9"/>
    </row>
    <row r="147" spans="1:39" ht="30" customHeight="1">
      <c r="A147" s="27" t="s">
        <v>1648</v>
      </c>
      <c r="B147" s="27"/>
      <c r="C147" s="27"/>
      <c r="D147" s="27"/>
      <c r="E147" s="28"/>
      <c r="F147" s="29"/>
      <c r="G147" s="28"/>
      <c r="H147" s="29"/>
      <c r="I147" s="28"/>
      <c r="J147" s="29"/>
      <c r="K147" s="28"/>
      <c r="L147" s="29"/>
      <c r="M147" s="27"/>
      <c r="N147" s="2" t="s">
        <v>909</v>
      </c>
    </row>
    <row r="148" spans="1:39" ht="30" customHeight="1">
      <c r="A148" s="8" t="s">
        <v>1649</v>
      </c>
      <c r="B148" s="8" t="s">
        <v>1650</v>
      </c>
      <c r="C148" s="8" t="s">
        <v>1651</v>
      </c>
      <c r="D148" s="9">
        <v>1.28</v>
      </c>
      <c r="E148" s="11">
        <f>단가대비표!O31</f>
        <v>3670</v>
      </c>
      <c r="F148" s="12">
        <f t="shared" ref="F148:F162" si="12">TRUNC(E148*D148,1)</f>
        <v>4697.6000000000004</v>
      </c>
      <c r="G148" s="11">
        <f>단가대비표!P31</f>
        <v>0</v>
      </c>
      <c r="H148" s="12">
        <f t="shared" ref="H148:H162" si="13">TRUNC(G148*D148,1)</f>
        <v>0</v>
      </c>
      <c r="I148" s="11">
        <f>단가대비표!V31</f>
        <v>0</v>
      </c>
      <c r="J148" s="12">
        <f t="shared" ref="J148:J162" si="14">TRUNC(I148*D148,1)</f>
        <v>0</v>
      </c>
      <c r="K148" s="11">
        <f t="shared" ref="K148:K162" si="15">TRUNC(E148+G148+I148,1)</f>
        <v>3670</v>
      </c>
      <c r="L148" s="12">
        <f t="shared" ref="L148:L162" si="16">TRUNC(F148+H148+J148,1)</f>
        <v>4697.6000000000004</v>
      </c>
      <c r="M148" s="8" t="s">
        <v>52</v>
      </c>
      <c r="N148" s="5" t="s">
        <v>909</v>
      </c>
      <c r="O148" s="5" t="s">
        <v>1652</v>
      </c>
      <c r="P148" s="5" t="s">
        <v>62</v>
      </c>
      <c r="Q148" s="5" t="s">
        <v>62</v>
      </c>
      <c r="R148" s="5" t="s">
        <v>63</v>
      </c>
      <c r="S148" s="1"/>
      <c r="T148" s="1"/>
      <c r="U148" s="1"/>
      <c r="V148" s="1">
        <v>1</v>
      </c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5" t="s">
        <v>52</v>
      </c>
      <c r="AK148" s="5" t="s">
        <v>1653</v>
      </c>
      <c r="AL148" s="5" t="s">
        <v>52</v>
      </c>
      <c r="AM148" s="5" t="s">
        <v>52</v>
      </c>
    </row>
    <row r="149" spans="1:39" ht="30" customHeight="1">
      <c r="A149" s="8" t="s">
        <v>819</v>
      </c>
      <c r="B149" s="8" t="s">
        <v>1654</v>
      </c>
      <c r="C149" s="8" t="s">
        <v>603</v>
      </c>
      <c r="D149" s="9">
        <v>0.11</v>
      </c>
      <c r="E149" s="11">
        <f>단가대비표!O33</f>
        <v>3670</v>
      </c>
      <c r="F149" s="12">
        <f t="shared" si="12"/>
        <v>403.7</v>
      </c>
      <c r="G149" s="11">
        <f>단가대비표!P33</f>
        <v>0</v>
      </c>
      <c r="H149" s="12">
        <f t="shared" si="13"/>
        <v>0</v>
      </c>
      <c r="I149" s="11">
        <f>단가대비표!V33</f>
        <v>0</v>
      </c>
      <c r="J149" s="12">
        <f t="shared" si="14"/>
        <v>0</v>
      </c>
      <c r="K149" s="11">
        <f t="shared" si="15"/>
        <v>3670</v>
      </c>
      <c r="L149" s="12">
        <f t="shared" si="16"/>
        <v>403.7</v>
      </c>
      <c r="M149" s="8" t="s">
        <v>52</v>
      </c>
      <c r="N149" s="5" t="s">
        <v>909</v>
      </c>
      <c r="O149" s="5" t="s">
        <v>1655</v>
      </c>
      <c r="P149" s="5" t="s">
        <v>62</v>
      </c>
      <c r="Q149" s="5" t="s">
        <v>62</v>
      </c>
      <c r="R149" s="5" t="s">
        <v>63</v>
      </c>
      <c r="S149" s="1"/>
      <c r="T149" s="1"/>
      <c r="U149" s="1"/>
      <c r="V149" s="1">
        <v>1</v>
      </c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5" t="s">
        <v>52</v>
      </c>
      <c r="AK149" s="5" t="s">
        <v>1656</v>
      </c>
      <c r="AL149" s="5" t="s">
        <v>52</v>
      </c>
      <c r="AM149" s="5" t="s">
        <v>52</v>
      </c>
    </row>
    <row r="150" spans="1:39" ht="30" customHeight="1">
      <c r="A150" s="8" t="s">
        <v>1657</v>
      </c>
      <c r="B150" s="8" t="s">
        <v>1658</v>
      </c>
      <c r="C150" s="8" t="s">
        <v>117</v>
      </c>
      <c r="D150" s="9">
        <v>5.9</v>
      </c>
      <c r="E150" s="11">
        <f>단가대비표!O124</f>
        <v>280</v>
      </c>
      <c r="F150" s="12">
        <f t="shared" si="12"/>
        <v>1652</v>
      </c>
      <c r="G150" s="11">
        <f>단가대비표!P124</f>
        <v>0</v>
      </c>
      <c r="H150" s="12">
        <f t="shared" si="13"/>
        <v>0</v>
      </c>
      <c r="I150" s="11">
        <f>단가대비표!V124</f>
        <v>0</v>
      </c>
      <c r="J150" s="12">
        <f t="shared" si="14"/>
        <v>0</v>
      </c>
      <c r="K150" s="11">
        <f t="shared" si="15"/>
        <v>280</v>
      </c>
      <c r="L150" s="12">
        <f t="shared" si="16"/>
        <v>1652</v>
      </c>
      <c r="M150" s="8" t="s">
        <v>52</v>
      </c>
      <c r="N150" s="5" t="s">
        <v>909</v>
      </c>
      <c r="O150" s="5" t="s">
        <v>1659</v>
      </c>
      <c r="P150" s="5" t="s">
        <v>62</v>
      </c>
      <c r="Q150" s="5" t="s">
        <v>62</v>
      </c>
      <c r="R150" s="5" t="s">
        <v>63</v>
      </c>
      <c r="S150" s="1"/>
      <c r="T150" s="1"/>
      <c r="U150" s="1"/>
      <c r="V150" s="1">
        <v>1</v>
      </c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5" t="s">
        <v>52</v>
      </c>
      <c r="AK150" s="5" t="s">
        <v>1660</v>
      </c>
      <c r="AL150" s="5" t="s">
        <v>52</v>
      </c>
      <c r="AM150" s="5" t="s">
        <v>52</v>
      </c>
    </row>
    <row r="151" spans="1:39" ht="30" customHeight="1">
      <c r="A151" s="8" t="s">
        <v>1589</v>
      </c>
      <c r="B151" s="8" t="s">
        <v>1661</v>
      </c>
      <c r="C151" s="8" t="s">
        <v>117</v>
      </c>
      <c r="D151" s="9">
        <v>5.9</v>
      </c>
      <c r="E151" s="11">
        <f>단가대비표!O56</f>
        <v>45</v>
      </c>
      <c r="F151" s="12">
        <f t="shared" si="12"/>
        <v>265.5</v>
      </c>
      <c r="G151" s="11">
        <f>단가대비표!P56</f>
        <v>0</v>
      </c>
      <c r="H151" s="12">
        <f t="shared" si="13"/>
        <v>0</v>
      </c>
      <c r="I151" s="11">
        <f>단가대비표!V56</f>
        <v>0</v>
      </c>
      <c r="J151" s="12">
        <f t="shared" si="14"/>
        <v>0</v>
      </c>
      <c r="K151" s="11">
        <f t="shared" si="15"/>
        <v>45</v>
      </c>
      <c r="L151" s="12">
        <f t="shared" si="16"/>
        <v>265.5</v>
      </c>
      <c r="M151" s="8" t="s">
        <v>52</v>
      </c>
      <c r="N151" s="5" t="s">
        <v>909</v>
      </c>
      <c r="O151" s="5" t="s">
        <v>1662</v>
      </c>
      <c r="P151" s="5" t="s">
        <v>62</v>
      </c>
      <c r="Q151" s="5" t="s">
        <v>62</v>
      </c>
      <c r="R151" s="5" t="s">
        <v>63</v>
      </c>
      <c r="S151" s="1"/>
      <c r="T151" s="1"/>
      <c r="U151" s="1"/>
      <c r="V151" s="1">
        <v>1</v>
      </c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5" t="s">
        <v>52</v>
      </c>
      <c r="AK151" s="5" t="s">
        <v>1663</v>
      </c>
      <c r="AL151" s="5" t="s">
        <v>52</v>
      </c>
      <c r="AM151" s="5" t="s">
        <v>52</v>
      </c>
    </row>
    <row r="152" spans="1:39" ht="30" customHeight="1">
      <c r="A152" s="8" t="s">
        <v>1664</v>
      </c>
      <c r="B152" s="8" t="s">
        <v>1665</v>
      </c>
      <c r="C152" s="8" t="s">
        <v>99</v>
      </c>
      <c r="D152" s="9">
        <v>0.7</v>
      </c>
      <c r="E152" s="11">
        <f>단가대비표!O96</f>
        <v>1100</v>
      </c>
      <c r="F152" s="12">
        <f t="shared" si="12"/>
        <v>770</v>
      </c>
      <c r="G152" s="11">
        <f>단가대비표!P96</f>
        <v>0</v>
      </c>
      <c r="H152" s="12">
        <f t="shared" si="13"/>
        <v>0</v>
      </c>
      <c r="I152" s="11">
        <f>단가대비표!V96</f>
        <v>0</v>
      </c>
      <c r="J152" s="12">
        <f t="shared" si="14"/>
        <v>0</v>
      </c>
      <c r="K152" s="11">
        <f t="shared" si="15"/>
        <v>1100</v>
      </c>
      <c r="L152" s="12">
        <f t="shared" si="16"/>
        <v>770</v>
      </c>
      <c r="M152" s="8" t="s">
        <v>52</v>
      </c>
      <c r="N152" s="5" t="s">
        <v>909</v>
      </c>
      <c r="O152" s="5" t="s">
        <v>1666</v>
      </c>
      <c r="P152" s="5" t="s">
        <v>62</v>
      </c>
      <c r="Q152" s="5" t="s">
        <v>62</v>
      </c>
      <c r="R152" s="5" t="s">
        <v>63</v>
      </c>
      <c r="S152" s="1"/>
      <c r="T152" s="1"/>
      <c r="U152" s="1"/>
      <c r="V152" s="1">
        <v>1</v>
      </c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5" t="s">
        <v>52</v>
      </c>
      <c r="AK152" s="5" t="s">
        <v>1667</v>
      </c>
      <c r="AL152" s="5" t="s">
        <v>52</v>
      </c>
      <c r="AM152" s="5" t="s">
        <v>52</v>
      </c>
    </row>
    <row r="153" spans="1:39" ht="30" customHeight="1">
      <c r="A153" s="8" t="s">
        <v>1668</v>
      </c>
      <c r="B153" s="8" t="s">
        <v>1669</v>
      </c>
      <c r="C153" s="8" t="s">
        <v>99</v>
      </c>
      <c r="D153" s="9">
        <v>0.3</v>
      </c>
      <c r="E153" s="11">
        <f>단가대비표!O122</f>
        <v>1265</v>
      </c>
      <c r="F153" s="12">
        <f t="shared" si="12"/>
        <v>379.5</v>
      </c>
      <c r="G153" s="11">
        <f>단가대비표!P122</f>
        <v>0</v>
      </c>
      <c r="H153" s="12">
        <f t="shared" si="13"/>
        <v>0</v>
      </c>
      <c r="I153" s="11">
        <f>단가대비표!V122</f>
        <v>0</v>
      </c>
      <c r="J153" s="12">
        <f t="shared" si="14"/>
        <v>0</v>
      </c>
      <c r="K153" s="11">
        <f t="shared" si="15"/>
        <v>1265</v>
      </c>
      <c r="L153" s="12">
        <f t="shared" si="16"/>
        <v>379.5</v>
      </c>
      <c r="M153" s="8" t="s">
        <v>52</v>
      </c>
      <c r="N153" s="5" t="s">
        <v>909</v>
      </c>
      <c r="O153" s="5" t="s">
        <v>1670</v>
      </c>
      <c r="P153" s="5" t="s">
        <v>62</v>
      </c>
      <c r="Q153" s="5" t="s">
        <v>62</v>
      </c>
      <c r="R153" s="5" t="s">
        <v>63</v>
      </c>
      <c r="S153" s="1"/>
      <c r="T153" s="1"/>
      <c r="U153" s="1"/>
      <c r="V153" s="1">
        <v>1</v>
      </c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5" t="s">
        <v>52</v>
      </c>
      <c r="AK153" s="5" t="s">
        <v>1671</v>
      </c>
      <c r="AL153" s="5" t="s">
        <v>52</v>
      </c>
      <c r="AM153" s="5" t="s">
        <v>52</v>
      </c>
    </row>
    <row r="154" spans="1:39" ht="30" customHeight="1">
      <c r="A154" s="8" t="s">
        <v>1672</v>
      </c>
      <c r="B154" s="8" t="s">
        <v>1673</v>
      </c>
      <c r="C154" s="8" t="s">
        <v>99</v>
      </c>
      <c r="D154" s="9">
        <v>1.1000000000000001</v>
      </c>
      <c r="E154" s="11">
        <f>단가대비표!O123</f>
        <v>870</v>
      </c>
      <c r="F154" s="12">
        <f t="shared" si="12"/>
        <v>957</v>
      </c>
      <c r="G154" s="11">
        <f>단가대비표!P123</f>
        <v>0</v>
      </c>
      <c r="H154" s="12">
        <f t="shared" si="13"/>
        <v>0</v>
      </c>
      <c r="I154" s="11">
        <f>단가대비표!V123</f>
        <v>0</v>
      </c>
      <c r="J154" s="12">
        <f t="shared" si="14"/>
        <v>0</v>
      </c>
      <c r="K154" s="11">
        <f t="shared" si="15"/>
        <v>870</v>
      </c>
      <c r="L154" s="12">
        <f t="shared" si="16"/>
        <v>957</v>
      </c>
      <c r="M154" s="8" t="s">
        <v>52</v>
      </c>
      <c r="N154" s="5" t="s">
        <v>909</v>
      </c>
      <c r="O154" s="5" t="s">
        <v>1674</v>
      </c>
      <c r="P154" s="5" t="s">
        <v>62</v>
      </c>
      <c r="Q154" s="5" t="s">
        <v>62</v>
      </c>
      <c r="R154" s="5" t="s">
        <v>63</v>
      </c>
      <c r="S154" s="1"/>
      <c r="T154" s="1"/>
      <c r="U154" s="1"/>
      <c r="V154" s="1">
        <v>1</v>
      </c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5" t="s">
        <v>52</v>
      </c>
      <c r="AK154" s="5" t="s">
        <v>1675</v>
      </c>
      <c r="AL154" s="5" t="s">
        <v>52</v>
      </c>
      <c r="AM154" s="5" t="s">
        <v>52</v>
      </c>
    </row>
    <row r="155" spans="1:39" ht="30" customHeight="1">
      <c r="A155" s="8" t="s">
        <v>1676</v>
      </c>
      <c r="B155" s="8" t="s">
        <v>1677</v>
      </c>
      <c r="C155" s="8" t="s">
        <v>117</v>
      </c>
      <c r="D155" s="9">
        <v>0.8</v>
      </c>
      <c r="E155" s="11">
        <f>단가대비표!O55</f>
        <v>24.2</v>
      </c>
      <c r="F155" s="12">
        <f t="shared" si="12"/>
        <v>19.3</v>
      </c>
      <c r="G155" s="11">
        <f>단가대비표!P55</f>
        <v>0</v>
      </c>
      <c r="H155" s="12">
        <f t="shared" si="13"/>
        <v>0</v>
      </c>
      <c r="I155" s="11">
        <f>단가대비표!V55</f>
        <v>0</v>
      </c>
      <c r="J155" s="12">
        <f t="shared" si="14"/>
        <v>0</v>
      </c>
      <c r="K155" s="11">
        <f t="shared" si="15"/>
        <v>24.2</v>
      </c>
      <c r="L155" s="12">
        <f t="shared" si="16"/>
        <v>19.3</v>
      </c>
      <c r="M155" s="8" t="s">
        <v>52</v>
      </c>
      <c r="N155" s="5" t="s">
        <v>909</v>
      </c>
      <c r="O155" s="5" t="s">
        <v>1678</v>
      </c>
      <c r="P155" s="5" t="s">
        <v>62</v>
      </c>
      <c r="Q155" s="5" t="s">
        <v>62</v>
      </c>
      <c r="R155" s="5" t="s">
        <v>63</v>
      </c>
      <c r="S155" s="1"/>
      <c r="T155" s="1"/>
      <c r="U155" s="1"/>
      <c r="V155" s="1">
        <v>1</v>
      </c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5" t="s">
        <v>52</v>
      </c>
      <c r="AK155" s="5" t="s">
        <v>1679</v>
      </c>
      <c r="AL155" s="5" t="s">
        <v>52</v>
      </c>
      <c r="AM155" s="5" t="s">
        <v>52</v>
      </c>
    </row>
    <row r="156" spans="1:39" ht="30" customHeight="1">
      <c r="A156" s="8" t="s">
        <v>1680</v>
      </c>
      <c r="B156" s="8" t="s">
        <v>1681</v>
      </c>
      <c r="C156" s="8" t="s">
        <v>99</v>
      </c>
      <c r="D156" s="9">
        <v>1.1000000000000001</v>
      </c>
      <c r="E156" s="11">
        <f>단가대비표!O82</f>
        <v>440</v>
      </c>
      <c r="F156" s="12">
        <f t="shared" si="12"/>
        <v>484</v>
      </c>
      <c r="G156" s="11">
        <f>단가대비표!P82</f>
        <v>0</v>
      </c>
      <c r="H156" s="12">
        <f t="shared" si="13"/>
        <v>0</v>
      </c>
      <c r="I156" s="11">
        <f>단가대비표!V82</f>
        <v>0</v>
      </c>
      <c r="J156" s="12">
        <f t="shared" si="14"/>
        <v>0</v>
      </c>
      <c r="K156" s="11">
        <f t="shared" si="15"/>
        <v>440</v>
      </c>
      <c r="L156" s="12">
        <f t="shared" si="16"/>
        <v>484</v>
      </c>
      <c r="M156" s="8" t="s">
        <v>52</v>
      </c>
      <c r="N156" s="5" t="s">
        <v>909</v>
      </c>
      <c r="O156" s="5" t="s">
        <v>1682</v>
      </c>
      <c r="P156" s="5" t="s">
        <v>62</v>
      </c>
      <c r="Q156" s="5" t="s">
        <v>62</v>
      </c>
      <c r="R156" s="5" t="s">
        <v>63</v>
      </c>
      <c r="S156" s="1"/>
      <c r="T156" s="1"/>
      <c r="U156" s="1"/>
      <c r="V156" s="1">
        <v>1</v>
      </c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5" t="s">
        <v>52</v>
      </c>
      <c r="AK156" s="5" t="s">
        <v>1683</v>
      </c>
      <c r="AL156" s="5" t="s">
        <v>52</v>
      </c>
      <c r="AM156" s="5" t="s">
        <v>52</v>
      </c>
    </row>
    <row r="157" spans="1:39" ht="30" customHeight="1">
      <c r="A157" s="8" t="s">
        <v>1684</v>
      </c>
      <c r="B157" s="8" t="s">
        <v>1685</v>
      </c>
      <c r="C157" s="8" t="s">
        <v>117</v>
      </c>
      <c r="D157" s="9">
        <v>0.7</v>
      </c>
      <c r="E157" s="11">
        <f>단가대비표!O71</f>
        <v>274</v>
      </c>
      <c r="F157" s="12">
        <f t="shared" si="12"/>
        <v>191.8</v>
      </c>
      <c r="G157" s="11">
        <f>단가대비표!P71</f>
        <v>0</v>
      </c>
      <c r="H157" s="12">
        <f t="shared" si="13"/>
        <v>0</v>
      </c>
      <c r="I157" s="11">
        <f>단가대비표!V71</f>
        <v>0</v>
      </c>
      <c r="J157" s="12">
        <f t="shared" si="14"/>
        <v>0</v>
      </c>
      <c r="K157" s="11">
        <f t="shared" si="15"/>
        <v>274</v>
      </c>
      <c r="L157" s="12">
        <f t="shared" si="16"/>
        <v>191.8</v>
      </c>
      <c r="M157" s="8" t="s">
        <v>52</v>
      </c>
      <c r="N157" s="5" t="s">
        <v>909</v>
      </c>
      <c r="O157" s="5" t="s">
        <v>1686</v>
      </c>
      <c r="P157" s="5" t="s">
        <v>62</v>
      </c>
      <c r="Q157" s="5" t="s">
        <v>62</v>
      </c>
      <c r="R157" s="5" t="s">
        <v>63</v>
      </c>
      <c r="S157" s="1"/>
      <c r="T157" s="1"/>
      <c r="U157" s="1"/>
      <c r="V157" s="1">
        <v>1</v>
      </c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5" t="s">
        <v>52</v>
      </c>
      <c r="AK157" s="5" t="s">
        <v>1687</v>
      </c>
      <c r="AL157" s="5" t="s">
        <v>52</v>
      </c>
      <c r="AM157" s="5" t="s">
        <v>52</v>
      </c>
    </row>
    <row r="158" spans="1:39" ht="30" customHeight="1">
      <c r="A158" s="8" t="s">
        <v>1688</v>
      </c>
      <c r="B158" s="8" t="s">
        <v>1689</v>
      </c>
      <c r="C158" s="8" t="s">
        <v>1471</v>
      </c>
      <c r="D158" s="9">
        <v>0.06</v>
      </c>
      <c r="E158" s="11">
        <f>단가대비표!O81</f>
        <v>5000</v>
      </c>
      <c r="F158" s="12">
        <f t="shared" si="12"/>
        <v>300</v>
      </c>
      <c r="G158" s="11">
        <f>단가대비표!P81</f>
        <v>0</v>
      </c>
      <c r="H158" s="12">
        <f t="shared" si="13"/>
        <v>0</v>
      </c>
      <c r="I158" s="11">
        <f>단가대비표!V81</f>
        <v>0</v>
      </c>
      <c r="J158" s="12">
        <f t="shared" si="14"/>
        <v>0</v>
      </c>
      <c r="K158" s="11">
        <f t="shared" si="15"/>
        <v>5000</v>
      </c>
      <c r="L158" s="12">
        <f t="shared" si="16"/>
        <v>300</v>
      </c>
      <c r="M158" s="8" t="s">
        <v>52</v>
      </c>
      <c r="N158" s="5" t="s">
        <v>909</v>
      </c>
      <c r="O158" s="5" t="s">
        <v>1690</v>
      </c>
      <c r="P158" s="5" t="s">
        <v>62</v>
      </c>
      <c r="Q158" s="5" t="s">
        <v>62</v>
      </c>
      <c r="R158" s="5" t="s">
        <v>63</v>
      </c>
      <c r="S158" s="1"/>
      <c r="T158" s="1"/>
      <c r="U158" s="1"/>
      <c r="V158" s="1">
        <v>1</v>
      </c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5" t="s">
        <v>52</v>
      </c>
      <c r="AK158" s="5" t="s">
        <v>1691</v>
      </c>
      <c r="AL158" s="5" t="s">
        <v>52</v>
      </c>
      <c r="AM158" s="5" t="s">
        <v>52</v>
      </c>
    </row>
    <row r="159" spans="1:39" ht="30" customHeight="1">
      <c r="A159" s="8" t="s">
        <v>1692</v>
      </c>
      <c r="B159" s="8" t="s">
        <v>1693</v>
      </c>
      <c r="C159" s="8" t="s">
        <v>90</v>
      </c>
      <c r="D159" s="9">
        <v>1</v>
      </c>
      <c r="E159" s="11">
        <f>TRUNC(SUMIF(V148:V162, RIGHTB(O159, 1), F148:F162)*U159, 2)</f>
        <v>202.4</v>
      </c>
      <c r="F159" s="12">
        <f t="shared" si="12"/>
        <v>202.4</v>
      </c>
      <c r="G159" s="11">
        <v>0</v>
      </c>
      <c r="H159" s="12">
        <f t="shared" si="13"/>
        <v>0</v>
      </c>
      <c r="I159" s="11">
        <v>0</v>
      </c>
      <c r="J159" s="12">
        <f t="shared" si="14"/>
        <v>0</v>
      </c>
      <c r="K159" s="11">
        <f t="shared" si="15"/>
        <v>202.4</v>
      </c>
      <c r="L159" s="12">
        <f t="shared" si="16"/>
        <v>202.4</v>
      </c>
      <c r="M159" s="8" t="s">
        <v>52</v>
      </c>
      <c r="N159" s="5" t="s">
        <v>909</v>
      </c>
      <c r="O159" s="5" t="s">
        <v>91</v>
      </c>
      <c r="P159" s="5" t="s">
        <v>62</v>
      </c>
      <c r="Q159" s="5" t="s">
        <v>62</v>
      </c>
      <c r="R159" s="5" t="s">
        <v>62</v>
      </c>
      <c r="S159" s="1">
        <v>0</v>
      </c>
      <c r="T159" s="1">
        <v>0</v>
      </c>
      <c r="U159" s="1">
        <v>0.02</v>
      </c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5" t="s">
        <v>52</v>
      </c>
      <c r="AK159" s="5" t="s">
        <v>1694</v>
      </c>
      <c r="AL159" s="5" t="s">
        <v>52</v>
      </c>
      <c r="AM159" s="5" t="s">
        <v>52</v>
      </c>
    </row>
    <row r="160" spans="1:39" ht="30" customHeight="1">
      <c r="A160" s="8" t="s">
        <v>1008</v>
      </c>
      <c r="B160" s="8" t="s">
        <v>78</v>
      </c>
      <c r="C160" s="8" t="s">
        <v>79</v>
      </c>
      <c r="D160" s="9">
        <v>0.36199999999999999</v>
      </c>
      <c r="E160" s="11">
        <f>단가대비표!O298</f>
        <v>0</v>
      </c>
      <c r="F160" s="12">
        <f t="shared" si="12"/>
        <v>0</v>
      </c>
      <c r="G160" s="11">
        <f>단가대비표!P298</f>
        <v>164907</v>
      </c>
      <c r="H160" s="12">
        <f t="shared" si="13"/>
        <v>59696.3</v>
      </c>
      <c r="I160" s="11">
        <f>단가대비표!V298</f>
        <v>0</v>
      </c>
      <c r="J160" s="12">
        <f t="shared" si="14"/>
        <v>0</v>
      </c>
      <c r="K160" s="11">
        <f t="shared" si="15"/>
        <v>164907</v>
      </c>
      <c r="L160" s="12">
        <f t="shared" si="16"/>
        <v>59696.3</v>
      </c>
      <c r="M160" s="8" t="s">
        <v>52</v>
      </c>
      <c r="N160" s="5" t="s">
        <v>909</v>
      </c>
      <c r="O160" s="5" t="s">
        <v>1009</v>
      </c>
      <c r="P160" s="5" t="s">
        <v>62</v>
      </c>
      <c r="Q160" s="5" t="s">
        <v>62</v>
      </c>
      <c r="R160" s="5" t="s">
        <v>63</v>
      </c>
      <c r="S160" s="1"/>
      <c r="T160" s="1"/>
      <c r="U160" s="1"/>
      <c r="V160" s="1"/>
      <c r="W160" s="1">
        <v>2</v>
      </c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5" t="s">
        <v>52</v>
      </c>
      <c r="AK160" s="5" t="s">
        <v>1695</v>
      </c>
      <c r="AL160" s="5" t="s">
        <v>52</v>
      </c>
      <c r="AM160" s="5" t="s">
        <v>52</v>
      </c>
    </row>
    <row r="161" spans="1:39" ht="30" customHeight="1">
      <c r="A161" s="8" t="s">
        <v>77</v>
      </c>
      <c r="B161" s="8" t="s">
        <v>78</v>
      </c>
      <c r="C161" s="8" t="s">
        <v>79</v>
      </c>
      <c r="D161" s="9">
        <v>3.1E-2</v>
      </c>
      <c r="E161" s="11">
        <f>단가대비표!O289</f>
        <v>0</v>
      </c>
      <c r="F161" s="12">
        <f t="shared" si="12"/>
        <v>0</v>
      </c>
      <c r="G161" s="11">
        <f>단가대비표!P289</f>
        <v>130264</v>
      </c>
      <c r="H161" s="12">
        <f t="shared" si="13"/>
        <v>4038.1</v>
      </c>
      <c r="I161" s="11">
        <f>단가대비표!V289</f>
        <v>0</v>
      </c>
      <c r="J161" s="12">
        <f t="shared" si="14"/>
        <v>0</v>
      </c>
      <c r="K161" s="11">
        <f t="shared" si="15"/>
        <v>130264</v>
      </c>
      <c r="L161" s="12">
        <f t="shared" si="16"/>
        <v>4038.1</v>
      </c>
      <c r="M161" s="8" t="s">
        <v>52</v>
      </c>
      <c r="N161" s="5" t="s">
        <v>909</v>
      </c>
      <c r="O161" s="5" t="s">
        <v>80</v>
      </c>
      <c r="P161" s="5" t="s">
        <v>62</v>
      </c>
      <c r="Q161" s="5" t="s">
        <v>62</v>
      </c>
      <c r="R161" s="5" t="s">
        <v>63</v>
      </c>
      <c r="S161" s="1"/>
      <c r="T161" s="1"/>
      <c r="U161" s="1"/>
      <c r="V161" s="1"/>
      <c r="W161" s="1">
        <v>2</v>
      </c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5" t="s">
        <v>52</v>
      </c>
      <c r="AK161" s="5" t="s">
        <v>1696</v>
      </c>
      <c r="AL161" s="5" t="s">
        <v>52</v>
      </c>
      <c r="AM161" s="5" t="s">
        <v>52</v>
      </c>
    </row>
    <row r="162" spans="1:39" ht="30" customHeight="1">
      <c r="A162" s="8" t="s">
        <v>88</v>
      </c>
      <c r="B162" s="8" t="s">
        <v>89</v>
      </c>
      <c r="C162" s="8" t="s">
        <v>90</v>
      </c>
      <c r="D162" s="9">
        <v>1</v>
      </c>
      <c r="E162" s="11">
        <f>TRUNC(SUMIF(W148:W162, RIGHTB(O162, 1), H148:H162)*U162, 2)</f>
        <v>1274.68</v>
      </c>
      <c r="F162" s="12">
        <f t="shared" si="12"/>
        <v>1274.5999999999999</v>
      </c>
      <c r="G162" s="11">
        <v>0</v>
      </c>
      <c r="H162" s="12">
        <f t="shared" si="13"/>
        <v>0</v>
      </c>
      <c r="I162" s="11">
        <v>0</v>
      </c>
      <c r="J162" s="12">
        <f t="shared" si="14"/>
        <v>0</v>
      </c>
      <c r="K162" s="11">
        <f t="shared" si="15"/>
        <v>1274.5999999999999</v>
      </c>
      <c r="L162" s="12">
        <f t="shared" si="16"/>
        <v>1274.5999999999999</v>
      </c>
      <c r="M162" s="8" t="s">
        <v>52</v>
      </c>
      <c r="N162" s="5" t="s">
        <v>909</v>
      </c>
      <c r="O162" s="5" t="s">
        <v>213</v>
      </c>
      <c r="P162" s="5" t="s">
        <v>62</v>
      </c>
      <c r="Q162" s="5" t="s">
        <v>62</v>
      </c>
      <c r="R162" s="5" t="s">
        <v>62</v>
      </c>
      <c r="S162" s="1">
        <v>1</v>
      </c>
      <c r="T162" s="1">
        <v>0</v>
      </c>
      <c r="U162" s="1">
        <v>0.02</v>
      </c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5" t="s">
        <v>52</v>
      </c>
      <c r="AK162" s="5" t="s">
        <v>1697</v>
      </c>
      <c r="AL162" s="5" t="s">
        <v>52</v>
      </c>
      <c r="AM162" s="5" t="s">
        <v>52</v>
      </c>
    </row>
    <row r="163" spans="1:39" ht="30" customHeight="1">
      <c r="A163" s="8" t="s">
        <v>1467</v>
      </c>
      <c r="B163" s="8" t="s">
        <v>52</v>
      </c>
      <c r="C163" s="8" t="s">
        <v>52</v>
      </c>
      <c r="D163" s="9"/>
      <c r="E163" s="11"/>
      <c r="F163" s="12">
        <v>11080</v>
      </c>
      <c r="G163" s="11"/>
      <c r="H163" s="12">
        <v>36653</v>
      </c>
      <c r="I163" s="11"/>
      <c r="J163" s="12">
        <f>TRUNC(SUMIF(N148:N162, N147, J148:J162),0)</f>
        <v>0</v>
      </c>
      <c r="K163" s="11"/>
      <c r="L163" s="12">
        <f>F163+H163+J163</f>
        <v>47733</v>
      </c>
      <c r="M163" s="8" t="s">
        <v>52</v>
      </c>
      <c r="N163" s="5" t="s">
        <v>94</v>
      </c>
      <c r="O163" s="5" t="s">
        <v>94</v>
      </c>
      <c r="P163" s="5" t="s">
        <v>52</v>
      </c>
      <c r="Q163" s="5" t="s">
        <v>52</v>
      </c>
      <c r="R163" s="5" t="s">
        <v>52</v>
      </c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5" t="s">
        <v>52</v>
      </c>
      <c r="AK163" s="5" t="s">
        <v>52</v>
      </c>
      <c r="AL163" s="5" t="s">
        <v>52</v>
      </c>
      <c r="AM163" s="5" t="s">
        <v>52</v>
      </c>
    </row>
    <row r="164" spans="1:39" ht="30" customHeight="1">
      <c r="A164" s="9"/>
      <c r="B164" s="9"/>
      <c r="C164" s="9"/>
      <c r="D164" s="9"/>
      <c r="E164" s="11"/>
      <c r="F164" s="12"/>
      <c r="G164" s="11"/>
      <c r="H164" s="12"/>
      <c r="I164" s="11"/>
      <c r="J164" s="12"/>
      <c r="K164" s="11"/>
      <c r="L164" s="12"/>
      <c r="M164" s="9"/>
    </row>
    <row r="165" spans="1:39" ht="30" customHeight="1">
      <c r="A165" s="27" t="s">
        <v>1698</v>
      </c>
      <c r="B165" s="27"/>
      <c r="C165" s="27"/>
      <c r="D165" s="27"/>
      <c r="E165" s="28"/>
      <c r="F165" s="29"/>
      <c r="G165" s="28"/>
      <c r="H165" s="29"/>
      <c r="I165" s="28"/>
      <c r="J165" s="29"/>
      <c r="K165" s="28"/>
      <c r="L165" s="29"/>
      <c r="M165" s="27"/>
      <c r="N165" s="2" t="s">
        <v>913</v>
      </c>
    </row>
    <row r="166" spans="1:39" ht="30" customHeight="1">
      <c r="A166" s="8" t="s">
        <v>1649</v>
      </c>
      <c r="B166" s="8" t="s">
        <v>1699</v>
      </c>
      <c r="C166" s="8" t="s">
        <v>1651</v>
      </c>
      <c r="D166" s="9">
        <v>1.28</v>
      </c>
      <c r="E166" s="11">
        <f>단가대비표!O32</f>
        <v>4275</v>
      </c>
      <c r="F166" s="12">
        <f t="shared" ref="F166:F180" si="17">TRUNC(E166*D166,1)</f>
        <v>5472</v>
      </c>
      <c r="G166" s="11">
        <f>단가대비표!P32</f>
        <v>0</v>
      </c>
      <c r="H166" s="12">
        <f t="shared" ref="H166:H180" si="18">TRUNC(G166*D166,1)</f>
        <v>0</v>
      </c>
      <c r="I166" s="11">
        <f>단가대비표!V32</f>
        <v>0</v>
      </c>
      <c r="J166" s="12">
        <f t="shared" ref="J166:J180" si="19">TRUNC(I166*D166,1)</f>
        <v>0</v>
      </c>
      <c r="K166" s="11">
        <f t="shared" ref="K166:K180" si="20">TRUNC(E166+G166+I166,1)</f>
        <v>4275</v>
      </c>
      <c r="L166" s="12">
        <f t="shared" ref="L166:L180" si="21">TRUNC(F166+H166+J166,1)</f>
        <v>5472</v>
      </c>
      <c r="M166" s="8" t="s">
        <v>52</v>
      </c>
      <c r="N166" s="5" t="s">
        <v>913</v>
      </c>
      <c r="O166" s="5" t="s">
        <v>1700</v>
      </c>
      <c r="P166" s="5" t="s">
        <v>62</v>
      </c>
      <c r="Q166" s="5" t="s">
        <v>62</v>
      </c>
      <c r="R166" s="5" t="s">
        <v>63</v>
      </c>
      <c r="S166" s="1"/>
      <c r="T166" s="1"/>
      <c r="U166" s="1"/>
      <c r="V166" s="1">
        <v>1</v>
      </c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5" t="s">
        <v>52</v>
      </c>
      <c r="AK166" s="5" t="s">
        <v>1701</v>
      </c>
      <c r="AL166" s="5" t="s">
        <v>52</v>
      </c>
      <c r="AM166" s="5" t="s">
        <v>52</v>
      </c>
    </row>
    <row r="167" spans="1:39" ht="30" customHeight="1">
      <c r="A167" s="8" t="s">
        <v>819</v>
      </c>
      <c r="B167" s="8" t="s">
        <v>1702</v>
      </c>
      <c r="C167" s="8" t="s">
        <v>603</v>
      </c>
      <c r="D167" s="9">
        <v>0.11</v>
      </c>
      <c r="E167" s="11">
        <f>단가대비표!O34</f>
        <v>4275</v>
      </c>
      <c r="F167" s="12">
        <f t="shared" si="17"/>
        <v>470.2</v>
      </c>
      <c r="G167" s="11">
        <f>단가대비표!P34</f>
        <v>0</v>
      </c>
      <c r="H167" s="12">
        <f t="shared" si="18"/>
        <v>0</v>
      </c>
      <c r="I167" s="11">
        <f>단가대비표!V34</f>
        <v>0</v>
      </c>
      <c r="J167" s="12">
        <f t="shared" si="19"/>
        <v>0</v>
      </c>
      <c r="K167" s="11">
        <f t="shared" si="20"/>
        <v>4275</v>
      </c>
      <c r="L167" s="12">
        <f t="shared" si="21"/>
        <v>470.2</v>
      </c>
      <c r="M167" s="8" t="s">
        <v>52</v>
      </c>
      <c r="N167" s="5" t="s">
        <v>913</v>
      </c>
      <c r="O167" s="5" t="s">
        <v>1703</v>
      </c>
      <c r="P167" s="5" t="s">
        <v>62</v>
      </c>
      <c r="Q167" s="5" t="s">
        <v>62</v>
      </c>
      <c r="R167" s="5" t="s">
        <v>63</v>
      </c>
      <c r="S167" s="1"/>
      <c r="T167" s="1"/>
      <c r="U167" s="1"/>
      <c r="V167" s="1">
        <v>1</v>
      </c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5" t="s">
        <v>52</v>
      </c>
      <c r="AK167" s="5" t="s">
        <v>1704</v>
      </c>
      <c r="AL167" s="5" t="s">
        <v>52</v>
      </c>
      <c r="AM167" s="5" t="s">
        <v>52</v>
      </c>
    </row>
    <row r="168" spans="1:39" ht="30" customHeight="1">
      <c r="A168" s="8" t="s">
        <v>1657</v>
      </c>
      <c r="B168" s="8" t="s">
        <v>1658</v>
      </c>
      <c r="C168" s="8" t="s">
        <v>117</v>
      </c>
      <c r="D168" s="9">
        <v>3.6</v>
      </c>
      <c r="E168" s="11">
        <f>단가대비표!O124</f>
        <v>280</v>
      </c>
      <c r="F168" s="12">
        <f t="shared" si="17"/>
        <v>1008</v>
      </c>
      <c r="G168" s="11">
        <f>단가대비표!P124</f>
        <v>0</v>
      </c>
      <c r="H168" s="12">
        <f t="shared" si="18"/>
        <v>0</v>
      </c>
      <c r="I168" s="11">
        <f>단가대비표!V124</f>
        <v>0</v>
      </c>
      <c r="J168" s="12">
        <f t="shared" si="19"/>
        <v>0</v>
      </c>
      <c r="K168" s="11">
        <f t="shared" si="20"/>
        <v>280</v>
      </c>
      <c r="L168" s="12">
        <f t="shared" si="21"/>
        <v>1008</v>
      </c>
      <c r="M168" s="8" t="s">
        <v>52</v>
      </c>
      <c r="N168" s="5" t="s">
        <v>913</v>
      </c>
      <c r="O168" s="5" t="s">
        <v>1659</v>
      </c>
      <c r="P168" s="5" t="s">
        <v>62</v>
      </c>
      <c r="Q168" s="5" t="s">
        <v>62</v>
      </c>
      <c r="R168" s="5" t="s">
        <v>63</v>
      </c>
      <c r="S168" s="1"/>
      <c r="T168" s="1"/>
      <c r="U168" s="1"/>
      <c r="V168" s="1">
        <v>1</v>
      </c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5" t="s">
        <v>52</v>
      </c>
      <c r="AK168" s="5" t="s">
        <v>1705</v>
      </c>
      <c r="AL168" s="5" t="s">
        <v>52</v>
      </c>
      <c r="AM168" s="5" t="s">
        <v>52</v>
      </c>
    </row>
    <row r="169" spans="1:39" ht="30" customHeight="1">
      <c r="A169" s="8" t="s">
        <v>1589</v>
      </c>
      <c r="B169" s="8" t="s">
        <v>1661</v>
      </c>
      <c r="C169" s="8" t="s">
        <v>117</v>
      </c>
      <c r="D169" s="9">
        <v>3.6</v>
      </c>
      <c r="E169" s="11">
        <f>단가대비표!O56</f>
        <v>45</v>
      </c>
      <c r="F169" s="12">
        <f t="shared" si="17"/>
        <v>162</v>
      </c>
      <c r="G169" s="11">
        <f>단가대비표!P56</f>
        <v>0</v>
      </c>
      <c r="H169" s="12">
        <f t="shared" si="18"/>
        <v>0</v>
      </c>
      <c r="I169" s="11">
        <f>단가대비표!V56</f>
        <v>0</v>
      </c>
      <c r="J169" s="12">
        <f t="shared" si="19"/>
        <v>0</v>
      </c>
      <c r="K169" s="11">
        <f t="shared" si="20"/>
        <v>45</v>
      </c>
      <c r="L169" s="12">
        <f t="shared" si="21"/>
        <v>162</v>
      </c>
      <c r="M169" s="8" t="s">
        <v>52</v>
      </c>
      <c r="N169" s="5" t="s">
        <v>913</v>
      </c>
      <c r="O169" s="5" t="s">
        <v>1662</v>
      </c>
      <c r="P169" s="5" t="s">
        <v>62</v>
      </c>
      <c r="Q169" s="5" t="s">
        <v>62</v>
      </c>
      <c r="R169" s="5" t="s">
        <v>63</v>
      </c>
      <c r="S169" s="1"/>
      <c r="T169" s="1"/>
      <c r="U169" s="1"/>
      <c r="V169" s="1">
        <v>1</v>
      </c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5" t="s">
        <v>52</v>
      </c>
      <c r="AK169" s="5" t="s">
        <v>1706</v>
      </c>
      <c r="AL169" s="5" t="s">
        <v>52</v>
      </c>
      <c r="AM169" s="5" t="s">
        <v>52</v>
      </c>
    </row>
    <row r="170" spans="1:39" ht="30" customHeight="1">
      <c r="A170" s="8" t="s">
        <v>1664</v>
      </c>
      <c r="B170" s="8" t="s">
        <v>1665</v>
      </c>
      <c r="C170" s="8" t="s">
        <v>99</v>
      </c>
      <c r="D170" s="9">
        <v>0.7</v>
      </c>
      <c r="E170" s="11">
        <f>단가대비표!O96</f>
        <v>1100</v>
      </c>
      <c r="F170" s="12">
        <f t="shared" si="17"/>
        <v>770</v>
      </c>
      <c r="G170" s="11">
        <f>단가대비표!P96</f>
        <v>0</v>
      </c>
      <c r="H170" s="12">
        <f t="shared" si="18"/>
        <v>0</v>
      </c>
      <c r="I170" s="11">
        <f>단가대비표!V96</f>
        <v>0</v>
      </c>
      <c r="J170" s="12">
        <f t="shared" si="19"/>
        <v>0</v>
      </c>
      <c r="K170" s="11">
        <f t="shared" si="20"/>
        <v>1100</v>
      </c>
      <c r="L170" s="12">
        <f t="shared" si="21"/>
        <v>770</v>
      </c>
      <c r="M170" s="8" t="s">
        <v>52</v>
      </c>
      <c r="N170" s="5" t="s">
        <v>913</v>
      </c>
      <c r="O170" s="5" t="s">
        <v>1666</v>
      </c>
      <c r="P170" s="5" t="s">
        <v>62</v>
      </c>
      <c r="Q170" s="5" t="s">
        <v>62</v>
      </c>
      <c r="R170" s="5" t="s">
        <v>63</v>
      </c>
      <c r="S170" s="1"/>
      <c r="T170" s="1"/>
      <c r="U170" s="1"/>
      <c r="V170" s="1">
        <v>1</v>
      </c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5" t="s">
        <v>52</v>
      </c>
      <c r="AK170" s="5" t="s">
        <v>1707</v>
      </c>
      <c r="AL170" s="5" t="s">
        <v>52</v>
      </c>
      <c r="AM170" s="5" t="s">
        <v>52</v>
      </c>
    </row>
    <row r="171" spans="1:39" ht="30" customHeight="1">
      <c r="A171" s="8" t="s">
        <v>1668</v>
      </c>
      <c r="B171" s="8" t="s">
        <v>1669</v>
      </c>
      <c r="C171" s="8" t="s">
        <v>99</v>
      </c>
      <c r="D171" s="9">
        <v>0.3</v>
      </c>
      <c r="E171" s="11">
        <f>단가대비표!O122</f>
        <v>1265</v>
      </c>
      <c r="F171" s="12">
        <f t="shared" si="17"/>
        <v>379.5</v>
      </c>
      <c r="G171" s="11">
        <f>단가대비표!P122</f>
        <v>0</v>
      </c>
      <c r="H171" s="12">
        <f t="shared" si="18"/>
        <v>0</v>
      </c>
      <c r="I171" s="11">
        <f>단가대비표!V122</f>
        <v>0</v>
      </c>
      <c r="J171" s="12">
        <f t="shared" si="19"/>
        <v>0</v>
      </c>
      <c r="K171" s="11">
        <f t="shared" si="20"/>
        <v>1265</v>
      </c>
      <c r="L171" s="12">
        <f t="shared" si="21"/>
        <v>379.5</v>
      </c>
      <c r="M171" s="8" t="s">
        <v>52</v>
      </c>
      <c r="N171" s="5" t="s">
        <v>913</v>
      </c>
      <c r="O171" s="5" t="s">
        <v>1670</v>
      </c>
      <c r="P171" s="5" t="s">
        <v>62</v>
      </c>
      <c r="Q171" s="5" t="s">
        <v>62</v>
      </c>
      <c r="R171" s="5" t="s">
        <v>63</v>
      </c>
      <c r="S171" s="1"/>
      <c r="T171" s="1"/>
      <c r="U171" s="1"/>
      <c r="V171" s="1">
        <v>1</v>
      </c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5" t="s">
        <v>52</v>
      </c>
      <c r="AK171" s="5" t="s">
        <v>1708</v>
      </c>
      <c r="AL171" s="5" t="s">
        <v>52</v>
      </c>
      <c r="AM171" s="5" t="s">
        <v>52</v>
      </c>
    </row>
    <row r="172" spans="1:39" ht="30" customHeight="1">
      <c r="A172" s="8" t="s">
        <v>1672</v>
      </c>
      <c r="B172" s="8" t="s">
        <v>1673</v>
      </c>
      <c r="C172" s="8" t="s">
        <v>99</v>
      </c>
      <c r="D172" s="9">
        <v>0.7</v>
      </c>
      <c r="E172" s="11">
        <f>단가대비표!O123</f>
        <v>870</v>
      </c>
      <c r="F172" s="12">
        <f t="shared" si="17"/>
        <v>609</v>
      </c>
      <c r="G172" s="11">
        <f>단가대비표!P123</f>
        <v>0</v>
      </c>
      <c r="H172" s="12">
        <f t="shared" si="18"/>
        <v>0</v>
      </c>
      <c r="I172" s="11">
        <f>단가대비표!V123</f>
        <v>0</v>
      </c>
      <c r="J172" s="12">
        <f t="shared" si="19"/>
        <v>0</v>
      </c>
      <c r="K172" s="11">
        <f t="shared" si="20"/>
        <v>870</v>
      </c>
      <c r="L172" s="12">
        <f t="shared" si="21"/>
        <v>609</v>
      </c>
      <c r="M172" s="8" t="s">
        <v>52</v>
      </c>
      <c r="N172" s="5" t="s">
        <v>913</v>
      </c>
      <c r="O172" s="5" t="s">
        <v>1674</v>
      </c>
      <c r="P172" s="5" t="s">
        <v>62</v>
      </c>
      <c r="Q172" s="5" t="s">
        <v>62</v>
      </c>
      <c r="R172" s="5" t="s">
        <v>63</v>
      </c>
      <c r="S172" s="1"/>
      <c r="T172" s="1"/>
      <c r="U172" s="1"/>
      <c r="V172" s="1">
        <v>1</v>
      </c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5" t="s">
        <v>52</v>
      </c>
      <c r="AK172" s="5" t="s">
        <v>1709</v>
      </c>
      <c r="AL172" s="5" t="s">
        <v>52</v>
      </c>
      <c r="AM172" s="5" t="s">
        <v>52</v>
      </c>
    </row>
    <row r="173" spans="1:39" ht="30" customHeight="1">
      <c r="A173" s="8" t="s">
        <v>1676</v>
      </c>
      <c r="B173" s="8" t="s">
        <v>1677</v>
      </c>
      <c r="C173" s="8" t="s">
        <v>117</v>
      </c>
      <c r="D173" s="9">
        <v>0.5</v>
      </c>
      <c r="E173" s="11">
        <f>단가대비표!O55</f>
        <v>24.2</v>
      </c>
      <c r="F173" s="12">
        <f t="shared" si="17"/>
        <v>12.1</v>
      </c>
      <c r="G173" s="11">
        <f>단가대비표!P55</f>
        <v>0</v>
      </c>
      <c r="H173" s="12">
        <f t="shared" si="18"/>
        <v>0</v>
      </c>
      <c r="I173" s="11">
        <f>단가대비표!V55</f>
        <v>0</v>
      </c>
      <c r="J173" s="12">
        <f t="shared" si="19"/>
        <v>0</v>
      </c>
      <c r="K173" s="11">
        <f t="shared" si="20"/>
        <v>24.2</v>
      </c>
      <c r="L173" s="12">
        <f t="shared" si="21"/>
        <v>12.1</v>
      </c>
      <c r="M173" s="8" t="s">
        <v>52</v>
      </c>
      <c r="N173" s="5" t="s">
        <v>913</v>
      </c>
      <c r="O173" s="5" t="s">
        <v>1678</v>
      </c>
      <c r="P173" s="5" t="s">
        <v>62</v>
      </c>
      <c r="Q173" s="5" t="s">
        <v>62</v>
      </c>
      <c r="R173" s="5" t="s">
        <v>63</v>
      </c>
      <c r="S173" s="1"/>
      <c r="T173" s="1"/>
      <c r="U173" s="1"/>
      <c r="V173" s="1">
        <v>1</v>
      </c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5" t="s">
        <v>52</v>
      </c>
      <c r="AK173" s="5" t="s">
        <v>1710</v>
      </c>
      <c r="AL173" s="5" t="s">
        <v>52</v>
      </c>
      <c r="AM173" s="5" t="s">
        <v>52</v>
      </c>
    </row>
    <row r="174" spans="1:39" ht="30" customHeight="1">
      <c r="A174" s="8" t="s">
        <v>1680</v>
      </c>
      <c r="B174" s="8" t="s">
        <v>1681</v>
      </c>
      <c r="C174" s="8" t="s">
        <v>99</v>
      </c>
      <c r="D174" s="9">
        <v>1.1000000000000001</v>
      </c>
      <c r="E174" s="11">
        <f>단가대비표!O82</f>
        <v>440</v>
      </c>
      <c r="F174" s="12">
        <f t="shared" si="17"/>
        <v>484</v>
      </c>
      <c r="G174" s="11">
        <f>단가대비표!P82</f>
        <v>0</v>
      </c>
      <c r="H174" s="12">
        <f t="shared" si="18"/>
        <v>0</v>
      </c>
      <c r="I174" s="11">
        <f>단가대비표!V82</f>
        <v>0</v>
      </c>
      <c r="J174" s="12">
        <f t="shared" si="19"/>
        <v>0</v>
      </c>
      <c r="K174" s="11">
        <f t="shared" si="20"/>
        <v>440</v>
      </c>
      <c r="L174" s="12">
        <f t="shared" si="21"/>
        <v>484</v>
      </c>
      <c r="M174" s="8" t="s">
        <v>52</v>
      </c>
      <c r="N174" s="5" t="s">
        <v>913</v>
      </c>
      <c r="O174" s="5" t="s">
        <v>1682</v>
      </c>
      <c r="P174" s="5" t="s">
        <v>62</v>
      </c>
      <c r="Q174" s="5" t="s">
        <v>62</v>
      </c>
      <c r="R174" s="5" t="s">
        <v>63</v>
      </c>
      <c r="S174" s="1"/>
      <c r="T174" s="1"/>
      <c r="U174" s="1"/>
      <c r="V174" s="1">
        <v>1</v>
      </c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5" t="s">
        <v>52</v>
      </c>
      <c r="AK174" s="5" t="s">
        <v>1711</v>
      </c>
      <c r="AL174" s="5" t="s">
        <v>52</v>
      </c>
      <c r="AM174" s="5" t="s">
        <v>52</v>
      </c>
    </row>
    <row r="175" spans="1:39" ht="30" customHeight="1">
      <c r="A175" s="8" t="s">
        <v>1684</v>
      </c>
      <c r="B175" s="8" t="s">
        <v>1685</v>
      </c>
      <c r="C175" s="8" t="s">
        <v>117</v>
      </c>
      <c r="D175" s="9">
        <v>0.5</v>
      </c>
      <c r="E175" s="11">
        <f>단가대비표!O71</f>
        <v>274</v>
      </c>
      <c r="F175" s="12">
        <f t="shared" si="17"/>
        <v>137</v>
      </c>
      <c r="G175" s="11">
        <f>단가대비표!P71</f>
        <v>0</v>
      </c>
      <c r="H175" s="12">
        <f t="shared" si="18"/>
        <v>0</v>
      </c>
      <c r="I175" s="11">
        <f>단가대비표!V71</f>
        <v>0</v>
      </c>
      <c r="J175" s="12">
        <f t="shared" si="19"/>
        <v>0</v>
      </c>
      <c r="K175" s="11">
        <f t="shared" si="20"/>
        <v>274</v>
      </c>
      <c r="L175" s="12">
        <f t="shared" si="21"/>
        <v>137</v>
      </c>
      <c r="M175" s="8" t="s">
        <v>52</v>
      </c>
      <c r="N175" s="5" t="s">
        <v>913</v>
      </c>
      <c r="O175" s="5" t="s">
        <v>1686</v>
      </c>
      <c r="P175" s="5" t="s">
        <v>62</v>
      </c>
      <c r="Q175" s="5" t="s">
        <v>62</v>
      </c>
      <c r="R175" s="5" t="s">
        <v>63</v>
      </c>
      <c r="S175" s="1"/>
      <c r="T175" s="1"/>
      <c r="U175" s="1"/>
      <c r="V175" s="1">
        <v>1</v>
      </c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5" t="s">
        <v>52</v>
      </c>
      <c r="AK175" s="5" t="s">
        <v>1712</v>
      </c>
      <c r="AL175" s="5" t="s">
        <v>52</v>
      </c>
      <c r="AM175" s="5" t="s">
        <v>52</v>
      </c>
    </row>
    <row r="176" spans="1:39" ht="30" customHeight="1">
      <c r="A176" s="8" t="s">
        <v>1688</v>
      </c>
      <c r="B176" s="8" t="s">
        <v>1689</v>
      </c>
      <c r="C176" s="8" t="s">
        <v>1471</v>
      </c>
      <c r="D176" s="9">
        <v>0.06</v>
      </c>
      <c r="E176" s="11">
        <f>단가대비표!O81</f>
        <v>5000</v>
      </c>
      <c r="F176" s="12">
        <f t="shared" si="17"/>
        <v>300</v>
      </c>
      <c r="G176" s="11">
        <f>단가대비표!P81</f>
        <v>0</v>
      </c>
      <c r="H176" s="12">
        <f t="shared" si="18"/>
        <v>0</v>
      </c>
      <c r="I176" s="11">
        <f>단가대비표!V81</f>
        <v>0</v>
      </c>
      <c r="J176" s="12">
        <f t="shared" si="19"/>
        <v>0</v>
      </c>
      <c r="K176" s="11">
        <f t="shared" si="20"/>
        <v>5000</v>
      </c>
      <c r="L176" s="12">
        <f t="shared" si="21"/>
        <v>300</v>
      </c>
      <c r="M176" s="8" t="s">
        <v>52</v>
      </c>
      <c r="N176" s="5" t="s">
        <v>913</v>
      </c>
      <c r="O176" s="5" t="s">
        <v>1690</v>
      </c>
      <c r="P176" s="5" t="s">
        <v>62</v>
      </c>
      <c r="Q176" s="5" t="s">
        <v>62</v>
      </c>
      <c r="R176" s="5" t="s">
        <v>63</v>
      </c>
      <c r="S176" s="1"/>
      <c r="T176" s="1"/>
      <c r="U176" s="1"/>
      <c r="V176" s="1">
        <v>1</v>
      </c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5" t="s">
        <v>52</v>
      </c>
      <c r="AK176" s="5" t="s">
        <v>1713</v>
      </c>
      <c r="AL176" s="5" t="s">
        <v>52</v>
      </c>
      <c r="AM176" s="5" t="s">
        <v>52</v>
      </c>
    </row>
    <row r="177" spans="1:39" ht="30" customHeight="1">
      <c r="A177" s="8" t="s">
        <v>1692</v>
      </c>
      <c r="B177" s="8" t="s">
        <v>1693</v>
      </c>
      <c r="C177" s="8" t="s">
        <v>90</v>
      </c>
      <c r="D177" s="9">
        <v>1</v>
      </c>
      <c r="E177" s="11">
        <f>TRUNC(SUMIF(V166:V180, RIGHTB(O177, 1), F166:F180)*U177, 2)</f>
        <v>196.07</v>
      </c>
      <c r="F177" s="12">
        <f t="shared" si="17"/>
        <v>196</v>
      </c>
      <c r="G177" s="11">
        <v>0</v>
      </c>
      <c r="H177" s="12">
        <f t="shared" si="18"/>
        <v>0</v>
      </c>
      <c r="I177" s="11">
        <v>0</v>
      </c>
      <c r="J177" s="12">
        <f t="shared" si="19"/>
        <v>0</v>
      </c>
      <c r="K177" s="11">
        <f t="shared" si="20"/>
        <v>196</v>
      </c>
      <c r="L177" s="12">
        <f t="shared" si="21"/>
        <v>196</v>
      </c>
      <c r="M177" s="8" t="s">
        <v>52</v>
      </c>
      <c r="N177" s="5" t="s">
        <v>913</v>
      </c>
      <c r="O177" s="5" t="s">
        <v>91</v>
      </c>
      <c r="P177" s="5" t="s">
        <v>62</v>
      </c>
      <c r="Q177" s="5" t="s">
        <v>62</v>
      </c>
      <c r="R177" s="5" t="s">
        <v>62</v>
      </c>
      <c r="S177" s="1">
        <v>0</v>
      </c>
      <c r="T177" s="1">
        <v>0</v>
      </c>
      <c r="U177" s="1">
        <v>0.02</v>
      </c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5" t="s">
        <v>52</v>
      </c>
      <c r="AK177" s="5" t="s">
        <v>1714</v>
      </c>
      <c r="AL177" s="5" t="s">
        <v>52</v>
      </c>
      <c r="AM177" s="5" t="s">
        <v>52</v>
      </c>
    </row>
    <row r="178" spans="1:39" ht="30" customHeight="1">
      <c r="A178" s="8" t="s">
        <v>1008</v>
      </c>
      <c r="B178" s="8" t="s">
        <v>78</v>
      </c>
      <c r="C178" s="8" t="s">
        <v>79</v>
      </c>
      <c r="D178" s="9">
        <v>0.36099999999999999</v>
      </c>
      <c r="E178" s="11">
        <f>단가대비표!O298</f>
        <v>0</v>
      </c>
      <c r="F178" s="12">
        <f t="shared" si="17"/>
        <v>0</v>
      </c>
      <c r="G178" s="11">
        <f>단가대비표!P298</f>
        <v>164907</v>
      </c>
      <c r="H178" s="12">
        <f t="shared" si="18"/>
        <v>59531.4</v>
      </c>
      <c r="I178" s="11">
        <f>단가대비표!V298</f>
        <v>0</v>
      </c>
      <c r="J178" s="12">
        <f t="shared" si="19"/>
        <v>0</v>
      </c>
      <c r="K178" s="11">
        <f t="shared" si="20"/>
        <v>164907</v>
      </c>
      <c r="L178" s="12">
        <f t="shared" si="21"/>
        <v>59531.4</v>
      </c>
      <c r="M178" s="8" t="s">
        <v>52</v>
      </c>
      <c r="N178" s="5" t="s">
        <v>913</v>
      </c>
      <c r="O178" s="5" t="s">
        <v>1009</v>
      </c>
      <c r="P178" s="5" t="s">
        <v>62</v>
      </c>
      <c r="Q178" s="5" t="s">
        <v>62</v>
      </c>
      <c r="R178" s="5" t="s">
        <v>63</v>
      </c>
      <c r="S178" s="1"/>
      <c r="T178" s="1"/>
      <c r="U178" s="1"/>
      <c r="V178" s="1"/>
      <c r="W178" s="1">
        <v>2</v>
      </c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5" t="s">
        <v>52</v>
      </c>
      <c r="AK178" s="5" t="s">
        <v>1715</v>
      </c>
      <c r="AL178" s="5" t="s">
        <v>52</v>
      </c>
      <c r="AM178" s="5" t="s">
        <v>52</v>
      </c>
    </row>
    <row r="179" spans="1:39" ht="30" customHeight="1">
      <c r="A179" s="8" t="s">
        <v>77</v>
      </c>
      <c r="B179" s="8" t="s">
        <v>78</v>
      </c>
      <c r="C179" s="8" t="s">
        <v>79</v>
      </c>
      <c r="D179" s="9">
        <v>2.9000000000000001E-2</v>
      </c>
      <c r="E179" s="11">
        <f>단가대비표!O289</f>
        <v>0</v>
      </c>
      <c r="F179" s="12">
        <f t="shared" si="17"/>
        <v>0</v>
      </c>
      <c r="G179" s="11">
        <f>단가대비표!P289</f>
        <v>130264</v>
      </c>
      <c r="H179" s="12">
        <f t="shared" si="18"/>
        <v>3777.6</v>
      </c>
      <c r="I179" s="11">
        <f>단가대비표!V289</f>
        <v>0</v>
      </c>
      <c r="J179" s="12">
        <f t="shared" si="19"/>
        <v>0</v>
      </c>
      <c r="K179" s="11">
        <f t="shared" si="20"/>
        <v>130264</v>
      </c>
      <c r="L179" s="12">
        <f t="shared" si="21"/>
        <v>3777.6</v>
      </c>
      <c r="M179" s="8" t="s">
        <v>52</v>
      </c>
      <c r="N179" s="5" t="s">
        <v>913</v>
      </c>
      <c r="O179" s="5" t="s">
        <v>80</v>
      </c>
      <c r="P179" s="5" t="s">
        <v>62</v>
      </c>
      <c r="Q179" s="5" t="s">
        <v>62</v>
      </c>
      <c r="R179" s="5" t="s">
        <v>63</v>
      </c>
      <c r="S179" s="1"/>
      <c r="T179" s="1"/>
      <c r="U179" s="1"/>
      <c r="V179" s="1"/>
      <c r="W179" s="1">
        <v>2</v>
      </c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5" t="s">
        <v>52</v>
      </c>
      <c r="AK179" s="5" t="s">
        <v>1716</v>
      </c>
      <c r="AL179" s="5" t="s">
        <v>52</v>
      </c>
      <c r="AM179" s="5" t="s">
        <v>52</v>
      </c>
    </row>
    <row r="180" spans="1:39" ht="30" customHeight="1">
      <c r="A180" s="8" t="s">
        <v>88</v>
      </c>
      <c r="B180" s="8" t="s">
        <v>89</v>
      </c>
      <c r="C180" s="8" t="s">
        <v>90</v>
      </c>
      <c r="D180" s="9">
        <v>1</v>
      </c>
      <c r="E180" s="11">
        <f>TRUNC(SUMIF(W166:W180, RIGHTB(O180, 1), H166:H180)*U180, 2)</f>
        <v>1266.18</v>
      </c>
      <c r="F180" s="12">
        <f t="shared" si="17"/>
        <v>1266.0999999999999</v>
      </c>
      <c r="G180" s="11">
        <v>0</v>
      </c>
      <c r="H180" s="12">
        <f t="shared" si="18"/>
        <v>0</v>
      </c>
      <c r="I180" s="11">
        <v>0</v>
      </c>
      <c r="J180" s="12">
        <f t="shared" si="19"/>
        <v>0</v>
      </c>
      <c r="K180" s="11">
        <f t="shared" si="20"/>
        <v>1266.0999999999999</v>
      </c>
      <c r="L180" s="12">
        <f t="shared" si="21"/>
        <v>1266.0999999999999</v>
      </c>
      <c r="M180" s="8" t="s">
        <v>52</v>
      </c>
      <c r="N180" s="5" t="s">
        <v>913</v>
      </c>
      <c r="O180" s="5" t="s">
        <v>213</v>
      </c>
      <c r="P180" s="5" t="s">
        <v>62</v>
      </c>
      <c r="Q180" s="5" t="s">
        <v>62</v>
      </c>
      <c r="R180" s="5" t="s">
        <v>62</v>
      </c>
      <c r="S180" s="1">
        <v>1</v>
      </c>
      <c r="T180" s="1">
        <v>0</v>
      </c>
      <c r="U180" s="1">
        <v>0.02</v>
      </c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5" t="s">
        <v>52</v>
      </c>
      <c r="AK180" s="5" t="s">
        <v>1717</v>
      </c>
      <c r="AL180" s="5" t="s">
        <v>52</v>
      </c>
      <c r="AM180" s="5" t="s">
        <v>52</v>
      </c>
    </row>
    <row r="181" spans="1:39" ht="30" customHeight="1">
      <c r="A181" s="8" t="s">
        <v>1467</v>
      </c>
      <c r="B181" s="8" t="s">
        <v>52</v>
      </c>
      <c r="C181" s="8" t="s">
        <v>52</v>
      </c>
      <c r="D181" s="9"/>
      <c r="E181" s="11"/>
      <c r="F181" s="12">
        <v>12008</v>
      </c>
      <c r="G181" s="11"/>
      <c r="H181" s="12">
        <v>40592</v>
      </c>
      <c r="I181" s="11"/>
      <c r="J181" s="12">
        <f>TRUNC(SUMIF(N166:N180, N165, J166:J180),0)</f>
        <v>0</v>
      </c>
      <c r="K181" s="11"/>
      <c r="L181" s="12">
        <f>F181+H181+J181</f>
        <v>52600</v>
      </c>
      <c r="M181" s="8" t="s">
        <v>52</v>
      </c>
      <c r="N181" s="5" t="s">
        <v>94</v>
      </c>
      <c r="O181" s="5" t="s">
        <v>94</v>
      </c>
      <c r="P181" s="5" t="s">
        <v>52</v>
      </c>
      <c r="Q181" s="5" t="s">
        <v>52</v>
      </c>
      <c r="R181" s="5" t="s">
        <v>52</v>
      </c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5" t="s">
        <v>52</v>
      </c>
      <c r="AK181" s="5" t="s">
        <v>52</v>
      </c>
      <c r="AL181" s="5" t="s">
        <v>52</v>
      </c>
      <c r="AM181" s="5" t="s">
        <v>52</v>
      </c>
    </row>
    <row r="182" spans="1:39" ht="30" customHeight="1">
      <c r="A182" s="9"/>
      <c r="B182" s="9"/>
      <c r="C182" s="9"/>
      <c r="D182" s="9"/>
      <c r="E182" s="11"/>
      <c r="F182" s="12"/>
      <c r="G182" s="11"/>
      <c r="H182" s="12"/>
      <c r="I182" s="11"/>
      <c r="J182" s="12"/>
      <c r="K182" s="11"/>
      <c r="L182" s="12"/>
      <c r="M182" s="9"/>
    </row>
    <row r="183" spans="1:39" ht="30" customHeight="1">
      <c r="A183" s="24" t="s">
        <v>1718</v>
      </c>
      <c r="B183" s="24"/>
      <c r="C183" s="24"/>
      <c r="D183" s="24"/>
      <c r="E183" s="25"/>
      <c r="F183" s="26"/>
      <c r="G183" s="25"/>
      <c r="H183" s="26"/>
      <c r="I183" s="25"/>
      <c r="J183" s="26"/>
      <c r="K183" s="25"/>
      <c r="L183" s="26"/>
      <c r="M183" s="24"/>
      <c r="N183" s="2" t="s">
        <v>918</v>
      </c>
    </row>
    <row r="184" spans="1:39" ht="30" customHeight="1">
      <c r="A184" s="8" t="s">
        <v>1719</v>
      </c>
      <c r="B184" s="8" t="s">
        <v>1720</v>
      </c>
      <c r="C184" s="8" t="s">
        <v>603</v>
      </c>
      <c r="D184" s="9">
        <v>1.2</v>
      </c>
      <c r="E184" s="11">
        <f>단가대비표!O121</f>
        <v>2800</v>
      </c>
      <c r="F184" s="12">
        <f t="shared" ref="F184:F189" si="22">TRUNC(E184*D184,1)</f>
        <v>3360</v>
      </c>
      <c r="G184" s="11">
        <f>단가대비표!P121</f>
        <v>0</v>
      </c>
      <c r="H184" s="12">
        <f t="shared" ref="H184:H189" si="23">TRUNC(G184*D184,1)</f>
        <v>0</v>
      </c>
      <c r="I184" s="11">
        <f>단가대비표!V121</f>
        <v>0</v>
      </c>
      <c r="J184" s="12">
        <f t="shared" ref="J184:J189" si="24">TRUNC(I184*D184,1)</f>
        <v>0</v>
      </c>
      <c r="K184" s="11">
        <f t="shared" ref="K184:L189" si="25">TRUNC(E184+G184+I184,1)</f>
        <v>2800</v>
      </c>
      <c r="L184" s="12">
        <f t="shared" si="25"/>
        <v>3360</v>
      </c>
      <c r="M184" s="8" t="s">
        <v>52</v>
      </c>
      <c r="N184" s="5" t="s">
        <v>918</v>
      </c>
      <c r="O184" s="5" t="s">
        <v>1721</v>
      </c>
      <c r="P184" s="5" t="s">
        <v>62</v>
      </c>
      <c r="Q184" s="5" t="s">
        <v>62</v>
      </c>
      <c r="R184" s="5" t="s">
        <v>63</v>
      </c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5" t="s">
        <v>52</v>
      </c>
      <c r="AK184" s="5" t="s">
        <v>1722</v>
      </c>
      <c r="AL184" s="5" t="s">
        <v>52</v>
      </c>
      <c r="AM184" s="5" t="s">
        <v>52</v>
      </c>
    </row>
    <row r="185" spans="1:39" ht="30" customHeight="1">
      <c r="A185" s="8" t="s">
        <v>596</v>
      </c>
      <c r="B185" s="8" t="s">
        <v>1723</v>
      </c>
      <c r="C185" s="8" t="s">
        <v>598</v>
      </c>
      <c r="D185" s="9">
        <v>5</v>
      </c>
      <c r="E185" s="11">
        <f>단가대비표!O29</f>
        <v>747</v>
      </c>
      <c r="F185" s="12">
        <f t="shared" si="22"/>
        <v>3735</v>
      </c>
      <c r="G185" s="11">
        <f>단가대비표!P29</f>
        <v>0</v>
      </c>
      <c r="H185" s="12">
        <f t="shared" si="23"/>
        <v>0</v>
      </c>
      <c r="I185" s="11">
        <f>단가대비표!V29</f>
        <v>0</v>
      </c>
      <c r="J185" s="12">
        <f t="shared" si="24"/>
        <v>0</v>
      </c>
      <c r="K185" s="11">
        <f t="shared" si="25"/>
        <v>747</v>
      </c>
      <c r="L185" s="12">
        <f t="shared" si="25"/>
        <v>3735</v>
      </c>
      <c r="M185" s="8" t="s">
        <v>52</v>
      </c>
      <c r="N185" s="5" t="s">
        <v>918</v>
      </c>
      <c r="O185" s="5" t="s">
        <v>1724</v>
      </c>
      <c r="P185" s="5" t="s">
        <v>62</v>
      </c>
      <c r="Q185" s="5" t="s">
        <v>62</v>
      </c>
      <c r="R185" s="5" t="s">
        <v>63</v>
      </c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5" t="s">
        <v>52</v>
      </c>
      <c r="AK185" s="5" t="s">
        <v>1725</v>
      </c>
      <c r="AL185" s="5" t="s">
        <v>52</v>
      </c>
      <c r="AM185" s="5" t="s">
        <v>52</v>
      </c>
    </row>
    <row r="186" spans="1:39" ht="30" customHeight="1">
      <c r="A186" s="8" t="s">
        <v>1589</v>
      </c>
      <c r="B186" s="8" t="s">
        <v>1726</v>
      </c>
      <c r="C186" s="8" t="s">
        <v>117</v>
      </c>
      <c r="D186" s="9">
        <v>100</v>
      </c>
      <c r="E186" s="11">
        <f>단가대비표!O57</f>
        <v>79.95</v>
      </c>
      <c r="F186" s="12">
        <f t="shared" si="22"/>
        <v>7995</v>
      </c>
      <c r="G186" s="11">
        <f>단가대비표!P57</f>
        <v>0</v>
      </c>
      <c r="H186" s="12">
        <f t="shared" si="23"/>
        <v>0</v>
      </c>
      <c r="I186" s="11">
        <f>단가대비표!V57</f>
        <v>0</v>
      </c>
      <c r="J186" s="12">
        <f t="shared" si="24"/>
        <v>0</v>
      </c>
      <c r="K186" s="11">
        <f t="shared" si="25"/>
        <v>79.900000000000006</v>
      </c>
      <c r="L186" s="12">
        <f t="shared" si="25"/>
        <v>7995</v>
      </c>
      <c r="M186" s="8" t="s">
        <v>52</v>
      </c>
      <c r="N186" s="5" t="s">
        <v>918</v>
      </c>
      <c r="O186" s="5" t="s">
        <v>1727</v>
      </c>
      <c r="P186" s="5" t="s">
        <v>62</v>
      </c>
      <c r="Q186" s="5" t="s">
        <v>62</v>
      </c>
      <c r="R186" s="5" t="s">
        <v>63</v>
      </c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5" t="s">
        <v>52</v>
      </c>
      <c r="AK186" s="5" t="s">
        <v>1728</v>
      </c>
      <c r="AL186" s="5" t="s">
        <v>52</v>
      </c>
      <c r="AM186" s="5" t="s">
        <v>52</v>
      </c>
    </row>
    <row r="187" spans="1:39" ht="30" customHeight="1">
      <c r="A187" s="8" t="s">
        <v>1729</v>
      </c>
      <c r="B187" s="8" t="s">
        <v>1730</v>
      </c>
      <c r="C187" s="8" t="s">
        <v>117</v>
      </c>
      <c r="D187" s="9">
        <v>150</v>
      </c>
      <c r="E187" s="11">
        <f>단가대비표!O64</f>
        <v>11</v>
      </c>
      <c r="F187" s="12">
        <f t="shared" si="22"/>
        <v>1650</v>
      </c>
      <c r="G187" s="11">
        <f>단가대비표!P64</f>
        <v>0</v>
      </c>
      <c r="H187" s="12">
        <f t="shared" si="23"/>
        <v>0</v>
      </c>
      <c r="I187" s="11">
        <f>단가대비표!V64</f>
        <v>0</v>
      </c>
      <c r="J187" s="12">
        <f t="shared" si="24"/>
        <v>0</v>
      </c>
      <c r="K187" s="11">
        <f t="shared" si="25"/>
        <v>11</v>
      </c>
      <c r="L187" s="12">
        <f t="shared" si="25"/>
        <v>1650</v>
      </c>
      <c r="M187" s="8" t="s">
        <v>52</v>
      </c>
      <c r="N187" s="5" t="s">
        <v>918</v>
      </c>
      <c r="O187" s="5" t="s">
        <v>1731</v>
      </c>
      <c r="P187" s="5" t="s">
        <v>62</v>
      </c>
      <c r="Q187" s="5" t="s">
        <v>62</v>
      </c>
      <c r="R187" s="5" t="s">
        <v>63</v>
      </c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5" t="s">
        <v>52</v>
      </c>
      <c r="AK187" s="5" t="s">
        <v>1732</v>
      </c>
      <c r="AL187" s="5" t="s">
        <v>52</v>
      </c>
      <c r="AM187" s="5" t="s">
        <v>52</v>
      </c>
    </row>
    <row r="188" spans="1:39" ht="30" customHeight="1">
      <c r="A188" s="8" t="s">
        <v>1008</v>
      </c>
      <c r="B188" s="8" t="s">
        <v>78</v>
      </c>
      <c r="C188" s="8" t="s">
        <v>79</v>
      </c>
      <c r="D188" s="9">
        <v>0.28999999999999998</v>
      </c>
      <c r="E188" s="11">
        <f>단가대비표!O298</f>
        <v>0</v>
      </c>
      <c r="F188" s="12">
        <f t="shared" si="22"/>
        <v>0</v>
      </c>
      <c r="G188" s="11">
        <f>단가대비표!P298</f>
        <v>164907</v>
      </c>
      <c r="H188" s="12">
        <f t="shared" si="23"/>
        <v>47823</v>
      </c>
      <c r="I188" s="11">
        <f>단가대비표!V298</f>
        <v>0</v>
      </c>
      <c r="J188" s="12">
        <f t="shared" si="24"/>
        <v>0</v>
      </c>
      <c r="K188" s="11">
        <f t="shared" si="25"/>
        <v>164907</v>
      </c>
      <c r="L188" s="12">
        <f t="shared" si="25"/>
        <v>47823</v>
      </c>
      <c r="M188" s="8" t="s">
        <v>52</v>
      </c>
      <c r="N188" s="5" t="s">
        <v>918</v>
      </c>
      <c r="O188" s="5" t="s">
        <v>1009</v>
      </c>
      <c r="P188" s="5" t="s">
        <v>62</v>
      </c>
      <c r="Q188" s="5" t="s">
        <v>62</v>
      </c>
      <c r="R188" s="5" t="s">
        <v>63</v>
      </c>
      <c r="S188" s="1"/>
      <c r="T188" s="1"/>
      <c r="U188" s="1"/>
      <c r="V188" s="1">
        <v>1</v>
      </c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5" t="s">
        <v>52</v>
      </c>
      <c r="AK188" s="5" t="s">
        <v>1733</v>
      </c>
      <c r="AL188" s="5" t="s">
        <v>52</v>
      </c>
      <c r="AM188" s="5" t="s">
        <v>52</v>
      </c>
    </row>
    <row r="189" spans="1:39" ht="30" customHeight="1">
      <c r="A189" s="8" t="s">
        <v>88</v>
      </c>
      <c r="B189" s="8" t="s">
        <v>89</v>
      </c>
      <c r="C189" s="8" t="s">
        <v>90</v>
      </c>
      <c r="D189" s="9">
        <v>1</v>
      </c>
      <c r="E189" s="11">
        <f>TRUNC(SUMIF(V184:V189, RIGHTB(O189, 1), H184:H189)*U189, 2)</f>
        <v>956.46</v>
      </c>
      <c r="F189" s="12">
        <f t="shared" si="22"/>
        <v>956.4</v>
      </c>
      <c r="G189" s="11">
        <v>0</v>
      </c>
      <c r="H189" s="12">
        <f t="shared" si="23"/>
        <v>0</v>
      </c>
      <c r="I189" s="11">
        <v>0</v>
      </c>
      <c r="J189" s="12">
        <f t="shared" si="24"/>
        <v>0</v>
      </c>
      <c r="K189" s="11">
        <f t="shared" si="25"/>
        <v>956.4</v>
      </c>
      <c r="L189" s="12">
        <f t="shared" si="25"/>
        <v>956.4</v>
      </c>
      <c r="M189" s="8" t="s">
        <v>52</v>
      </c>
      <c r="N189" s="5" t="s">
        <v>918</v>
      </c>
      <c r="O189" s="5" t="s">
        <v>91</v>
      </c>
      <c r="P189" s="5" t="s">
        <v>62</v>
      </c>
      <c r="Q189" s="5" t="s">
        <v>62</v>
      </c>
      <c r="R189" s="5" t="s">
        <v>62</v>
      </c>
      <c r="S189" s="1">
        <v>1</v>
      </c>
      <c r="T189" s="1">
        <v>0</v>
      </c>
      <c r="U189" s="1">
        <v>0.02</v>
      </c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5" t="s">
        <v>52</v>
      </c>
      <c r="AK189" s="5" t="s">
        <v>1734</v>
      </c>
      <c r="AL189" s="5" t="s">
        <v>52</v>
      </c>
      <c r="AM189" s="5" t="s">
        <v>52</v>
      </c>
    </row>
    <row r="190" spans="1:39" ht="30" customHeight="1">
      <c r="A190" s="8" t="s">
        <v>1467</v>
      </c>
      <c r="B190" s="8" t="s">
        <v>52</v>
      </c>
      <c r="C190" s="8" t="s">
        <v>52</v>
      </c>
      <c r="D190" s="9"/>
      <c r="E190" s="11"/>
      <c r="F190" s="12">
        <f>TRUNC(SUMIF(N184:N189, N183, F184:F189),0)</f>
        <v>17696</v>
      </c>
      <c r="G190" s="11"/>
      <c r="H190" s="12">
        <f>TRUNC(SUMIF(N184:N189, N183, H184:H189),0)</f>
        <v>47823</v>
      </c>
      <c r="I190" s="11"/>
      <c r="J190" s="12">
        <f>TRUNC(SUMIF(N184:N189, N183, J184:J189),0)</f>
        <v>0</v>
      </c>
      <c r="K190" s="11"/>
      <c r="L190" s="12">
        <f>F190+H190+J190</f>
        <v>65519</v>
      </c>
      <c r="M190" s="8" t="s">
        <v>52</v>
      </c>
      <c r="N190" s="5" t="s">
        <v>94</v>
      </c>
      <c r="O190" s="5" t="s">
        <v>94</v>
      </c>
      <c r="P190" s="5" t="s">
        <v>52</v>
      </c>
      <c r="Q190" s="5" t="s">
        <v>52</v>
      </c>
      <c r="R190" s="5" t="s">
        <v>52</v>
      </c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5" t="s">
        <v>52</v>
      </c>
      <c r="AK190" s="5" t="s">
        <v>52</v>
      </c>
      <c r="AL190" s="5" t="s">
        <v>52</v>
      </c>
      <c r="AM190" s="5" t="s">
        <v>52</v>
      </c>
    </row>
    <row r="191" spans="1:39" ht="30" customHeight="1">
      <c r="A191" s="9"/>
      <c r="B191" s="9"/>
      <c r="C191" s="9"/>
      <c r="D191" s="9"/>
      <c r="E191" s="11"/>
      <c r="F191" s="12"/>
      <c r="G191" s="11"/>
      <c r="H191" s="12"/>
      <c r="I191" s="11"/>
      <c r="J191" s="12"/>
      <c r="K191" s="11"/>
      <c r="L191" s="12"/>
      <c r="M191" s="9"/>
    </row>
    <row r="192" spans="1:39" ht="30" customHeight="1">
      <c r="A192" s="24" t="s">
        <v>1735</v>
      </c>
      <c r="B192" s="24"/>
      <c r="C192" s="24"/>
      <c r="D192" s="24"/>
      <c r="E192" s="25"/>
      <c r="F192" s="26"/>
      <c r="G192" s="25"/>
      <c r="H192" s="26"/>
      <c r="I192" s="25"/>
      <c r="J192" s="26"/>
      <c r="K192" s="25"/>
      <c r="L192" s="26"/>
      <c r="M192" s="24"/>
      <c r="N192" s="2" t="s">
        <v>945</v>
      </c>
    </row>
    <row r="193" spans="1:39" ht="30" customHeight="1">
      <c r="A193" s="8" t="s">
        <v>1008</v>
      </c>
      <c r="B193" s="8" t="s">
        <v>78</v>
      </c>
      <c r="C193" s="8" t="s">
        <v>79</v>
      </c>
      <c r="D193" s="9">
        <v>0.05</v>
      </c>
      <c r="E193" s="11">
        <f>단가대비표!O298</f>
        <v>0</v>
      </c>
      <c r="F193" s="12">
        <f>TRUNC(E193*D193,1)</f>
        <v>0</v>
      </c>
      <c r="G193" s="11">
        <f>단가대비표!P298</f>
        <v>164907</v>
      </c>
      <c r="H193" s="12">
        <f>TRUNC(G193*D193,1)</f>
        <v>8245.2999999999993</v>
      </c>
      <c r="I193" s="11">
        <f>단가대비표!V298</f>
        <v>0</v>
      </c>
      <c r="J193" s="12">
        <f>TRUNC(I193*D193,1)</f>
        <v>0</v>
      </c>
      <c r="K193" s="11">
        <f>TRUNC(E193+G193+I193,1)</f>
        <v>164907</v>
      </c>
      <c r="L193" s="12">
        <f>TRUNC(F193+H193+J193,1)</f>
        <v>8245.2999999999993</v>
      </c>
      <c r="M193" s="8" t="s">
        <v>1480</v>
      </c>
      <c r="N193" s="5" t="s">
        <v>945</v>
      </c>
      <c r="O193" s="5" t="s">
        <v>1009</v>
      </c>
      <c r="P193" s="5" t="s">
        <v>62</v>
      </c>
      <c r="Q193" s="5" t="s">
        <v>62</v>
      </c>
      <c r="R193" s="5" t="s">
        <v>63</v>
      </c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5" t="s">
        <v>52</v>
      </c>
      <c r="AK193" s="5" t="s">
        <v>1736</v>
      </c>
      <c r="AL193" s="5" t="s">
        <v>52</v>
      </c>
      <c r="AM193" s="5" t="s">
        <v>52</v>
      </c>
    </row>
    <row r="194" spans="1:39" ht="30" customHeight="1">
      <c r="A194" s="8" t="s">
        <v>1467</v>
      </c>
      <c r="B194" s="8" t="s">
        <v>52</v>
      </c>
      <c r="C194" s="8" t="s">
        <v>52</v>
      </c>
      <c r="D194" s="9"/>
      <c r="E194" s="11"/>
      <c r="F194" s="12">
        <f>TRUNC(SUMIF(N193:N193, N192, F193:F193),0)</f>
        <v>0</v>
      </c>
      <c r="G194" s="11"/>
      <c r="H194" s="12">
        <f>TRUNC(SUMIF(N193:N193, N192, H193:H193),0)</f>
        <v>8245</v>
      </c>
      <c r="I194" s="11"/>
      <c r="J194" s="12">
        <f>TRUNC(SUMIF(N193:N193, N192, J193:J193),0)</f>
        <v>0</v>
      </c>
      <c r="K194" s="11"/>
      <c r="L194" s="12">
        <f>F194+H194+J194</f>
        <v>8245</v>
      </c>
      <c r="M194" s="8" t="s">
        <v>52</v>
      </c>
      <c r="N194" s="5" t="s">
        <v>94</v>
      </c>
      <c r="O194" s="5" t="s">
        <v>94</v>
      </c>
      <c r="P194" s="5" t="s">
        <v>52</v>
      </c>
      <c r="Q194" s="5" t="s">
        <v>52</v>
      </c>
      <c r="R194" s="5" t="s">
        <v>52</v>
      </c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5" t="s">
        <v>52</v>
      </c>
      <c r="AK194" s="5" t="s">
        <v>52</v>
      </c>
      <c r="AL194" s="5" t="s">
        <v>52</v>
      </c>
      <c r="AM194" s="5" t="s">
        <v>52</v>
      </c>
    </row>
    <row r="195" spans="1:39" ht="30" customHeight="1">
      <c r="A195" s="9"/>
      <c r="B195" s="9"/>
      <c r="C195" s="9"/>
      <c r="D195" s="9"/>
      <c r="E195" s="11"/>
      <c r="F195" s="12"/>
      <c r="G195" s="11"/>
      <c r="H195" s="12"/>
      <c r="I195" s="11"/>
      <c r="J195" s="12"/>
      <c r="K195" s="11"/>
      <c r="L195" s="12"/>
      <c r="M195" s="9"/>
    </row>
    <row r="196" spans="1:39" ht="30" customHeight="1">
      <c r="A196" s="24" t="s">
        <v>1737</v>
      </c>
      <c r="B196" s="24"/>
      <c r="C196" s="24"/>
      <c r="D196" s="24"/>
      <c r="E196" s="25"/>
      <c r="F196" s="26"/>
      <c r="G196" s="25"/>
      <c r="H196" s="26"/>
      <c r="I196" s="25"/>
      <c r="J196" s="26"/>
      <c r="K196" s="25"/>
      <c r="L196" s="26"/>
      <c r="M196" s="24"/>
      <c r="N196" s="2" t="s">
        <v>949</v>
      </c>
    </row>
    <row r="197" spans="1:39" ht="30" customHeight="1">
      <c r="A197" s="8" t="s">
        <v>1008</v>
      </c>
      <c r="B197" s="8" t="s">
        <v>78</v>
      </c>
      <c r="C197" s="8" t="s">
        <v>79</v>
      </c>
      <c r="D197" s="9">
        <v>0.1</v>
      </c>
      <c r="E197" s="11">
        <f>단가대비표!O298</f>
        <v>0</v>
      </c>
      <c r="F197" s="12">
        <f>TRUNC(E197*D197,1)</f>
        <v>0</v>
      </c>
      <c r="G197" s="11">
        <f>단가대비표!P298</f>
        <v>164907</v>
      </c>
      <c r="H197" s="12">
        <f>TRUNC(G197*D197,1)</f>
        <v>16490.7</v>
      </c>
      <c r="I197" s="11">
        <f>단가대비표!V298</f>
        <v>0</v>
      </c>
      <c r="J197" s="12">
        <f>TRUNC(I197*D197,1)</f>
        <v>0</v>
      </c>
      <c r="K197" s="11">
        <f>TRUNC(E197+G197+I197,1)</f>
        <v>164907</v>
      </c>
      <c r="L197" s="12">
        <f>TRUNC(F197+H197+J197,1)</f>
        <v>16490.7</v>
      </c>
      <c r="M197" s="8" t="s">
        <v>1480</v>
      </c>
      <c r="N197" s="5" t="s">
        <v>949</v>
      </c>
      <c r="O197" s="5" t="s">
        <v>1009</v>
      </c>
      <c r="P197" s="5" t="s">
        <v>62</v>
      </c>
      <c r="Q197" s="5" t="s">
        <v>62</v>
      </c>
      <c r="R197" s="5" t="s">
        <v>63</v>
      </c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5" t="s">
        <v>52</v>
      </c>
      <c r="AK197" s="5" t="s">
        <v>1738</v>
      </c>
      <c r="AL197" s="5" t="s">
        <v>52</v>
      </c>
      <c r="AM197" s="5" t="s">
        <v>52</v>
      </c>
    </row>
    <row r="198" spans="1:39" ht="30" customHeight="1">
      <c r="A198" s="8" t="s">
        <v>1467</v>
      </c>
      <c r="B198" s="8" t="s">
        <v>52</v>
      </c>
      <c r="C198" s="8" t="s">
        <v>52</v>
      </c>
      <c r="D198" s="9"/>
      <c r="E198" s="11"/>
      <c r="F198" s="12">
        <f>TRUNC(SUMIF(N197:N197, N196, F197:F197),0)</f>
        <v>0</v>
      </c>
      <c r="G198" s="11"/>
      <c r="H198" s="12">
        <f>TRUNC(SUMIF(N197:N197, N196, H197:H197),0)</f>
        <v>16490</v>
      </c>
      <c r="I198" s="11"/>
      <c r="J198" s="12">
        <f>TRUNC(SUMIF(N197:N197, N196, J197:J197),0)</f>
        <v>0</v>
      </c>
      <c r="K198" s="11"/>
      <c r="L198" s="12">
        <f>F198+H198+J198</f>
        <v>16490</v>
      </c>
      <c r="M198" s="8" t="s">
        <v>52</v>
      </c>
      <c r="N198" s="5" t="s">
        <v>94</v>
      </c>
      <c r="O198" s="5" t="s">
        <v>94</v>
      </c>
      <c r="P198" s="5" t="s">
        <v>52</v>
      </c>
      <c r="Q198" s="5" t="s">
        <v>52</v>
      </c>
      <c r="R198" s="5" t="s">
        <v>52</v>
      </c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5" t="s">
        <v>52</v>
      </c>
      <c r="AK198" s="5" t="s">
        <v>52</v>
      </c>
      <c r="AL198" s="5" t="s">
        <v>52</v>
      </c>
      <c r="AM198" s="5" t="s">
        <v>52</v>
      </c>
    </row>
    <row r="199" spans="1:39" ht="30" customHeight="1">
      <c r="A199" s="9"/>
      <c r="B199" s="9"/>
      <c r="C199" s="9"/>
      <c r="D199" s="9"/>
      <c r="E199" s="11"/>
      <c r="F199" s="12"/>
      <c r="G199" s="11"/>
      <c r="H199" s="12"/>
      <c r="I199" s="11"/>
      <c r="J199" s="12"/>
      <c r="K199" s="11"/>
      <c r="L199" s="12"/>
      <c r="M199" s="9"/>
    </row>
    <row r="200" spans="1:39" ht="30" customHeight="1">
      <c r="A200" s="24" t="s">
        <v>1739</v>
      </c>
      <c r="B200" s="24"/>
      <c r="C200" s="24"/>
      <c r="D200" s="24"/>
      <c r="E200" s="25"/>
      <c r="F200" s="26"/>
      <c r="G200" s="25"/>
      <c r="H200" s="26"/>
      <c r="I200" s="25"/>
      <c r="J200" s="26"/>
      <c r="K200" s="25"/>
      <c r="L200" s="26"/>
      <c r="M200" s="24"/>
      <c r="N200" s="2" t="s">
        <v>286</v>
      </c>
    </row>
    <row r="201" spans="1:39" ht="30" customHeight="1">
      <c r="A201" s="8" t="s">
        <v>1740</v>
      </c>
      <c r="B201" s="8" t="s">
        <v>1741</v>
      </c>
      <c r="C201" s="8" t="s">
        <v>99</v>
      </c>
      <c r="D201" s="9">
        <v>1.05</v>
      </c>
      <c r="E201" s="11">
        <f>단가대비표!O99</f>
        <v>363</v>
      </c>
      <c r="F201" s="12">
        <f t="shared" ref="F201:F206" si="26">TRUNC(E201*D201,1)</f>
        <v>381.1</v>
      </c>
      <c r="G201" s="11">
        <f>단가대비표!P99</f>
        <v>0</v>
      </c>
      <c r="H201" s="12">
        <f t="shared" ref="H201:H206" si="27">TRUNC(G201*D201,1)</f>
        <v>0</v>
      </c>
      <c r="I201" s="11">
        <f>단가대비표!V99</f>
        <v>0</v>
      </c>
      <c r="J201" s="12">
        <f t="shared" ref="J201:J206" si="28">TRUNC(I201*D201,1)</f>
        <v>0</v>
      </c>
      <c r="K201" s="11">
        <f t="shared" ref="K201:L206" si="29">TRUNC(E201+G201+I201,1)</f>
        <v>363</v>
      </c>
      <c r="L201" s="12">
        <f t="shared" si="29"/>
        <v>381.1</v>
      </c>
      <c r="M201" s="8" t="s">
        <v>52</v>
      </c>
      <c r="N201" s="5" t="s">
        <v>286</v>
      </c>
      <c r="O201" s="5" t="s">
        <v>1742</v>
      </c>
      <c r="P201" s="5" t="s">
        <v>62</v>
      </c>
      <c r="Q201" s="5" t="s">
        <v>62</v>
      </c>
      <c r="R201" s="5" t="s">
        <v>63</v>
      </c>
      <c r="S201" s="1"/>
      <c r="T201" s="1"/>
      <c r="U201" s="1"/>
      <c r="V201" s="1">
        <v>1</v>
      </c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5" t="s">
        <v>52</v>
      </c>
      <c r="AK201" s="5" t="s">
        <v>1743</v>
      </c>
      <c r="AL201" s="5" t="s">
        <v>52</v>
      </c>
      <c r="AM201" s="5" t="s">
        <v>52</v>
      </c>
    </row>
    <row r="202" spans="1:39" ht="30" customHeight="1">
      <c r="A202" s="8" t="s">
        <v>112</v>
      </c>
      <c r="B202" s="8" t="s">
        <v>113</v>
      </c>
      <c r="C202" s="8" t="s">
        <v>90</v>
      </c>
      <c r="D202" s="9">
        <v>1</v>
      </c>
      <c r="E202" s="11">
        <f>TRUNC(SUMIF(V201:V206, RIGHTB(O202, 1), F201:F206)*U202, 2)</f>
        <v>11.43</v>
      </c>
      <c r="F202" s="12">
        <f t="shared" si="26"/>
        <v>11.4</v>
      </c>
      <c r="G202" s="11">
        <v>0</v>
      </c>
      <c r="H202" s="12">
        <f t="shared" si="27"/>
        <v>0</v>
      </c>
      <c r="I202" s="11">
        <v>0</v>
      </c>
      <c r="J202" s="12">
        <f t="shared" si="28"/>
        <v>0</v>
      </c>
      <c r="K202" s="11">
        <f t="shared" si="29"/>
        <v>11.4</v>
      </c>
      <c r="L202" s="12">
        <f t="shared" si="29"/>
        <v>11.4</v>
      </c>
      <c r="M202" s="8" t="s">
        <v>52</v>
      </c>
      <c r="N202" s="5" t="s">
        <v>286</v>
      </c>
      <c r="O202" s="5" t="s">
        <v>91</v>
      </c>
      <c r="P202" s="5" t="s">
        <v>62</v>
      </c>
      <c r="Q202" s="5" t="s">
        <v>62</v>
      </c>
      <c r="R202" s="5" t="s">
        <v>62</v>
      </c>
      <c r="S202" s="1">
        <v>0</v>
      </c>
      <c r="T202" s="1">
        <v>0</v>
      </c>
      <c r="U202" s="1">
        <v>0.03</v>
      </c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5" t="s">
        <v>52</v>
      </c>
      <c r="AK202" s="5" t="s">
        <v>1744</v>
      </c>
      <c r="AL202" s="5" t="s">
        <v>52</v>
      </c>
      <c r="AM202" s="5" t="s">
        <v>52</v>
      </c>
    </row>
    <row r="203" spans="1:39" ht="30" customHeight="1">
      <c r="A203" s="8" t="s">
        <v>1745</v>
      </c>
      <c r="B203" s="8" t="s">
        <v>1746</v>
      </c>
      <c r="C203" s="8" t="s">
        <v>99</v>
      </c>
      <c r="D203" s="9">
        <v>1.2</v>
      </c>
      <c r="E203" s="11">
        <f>단가대비표!O85</f>
        <v>30</v>
      </c>
      <c r="F203" s="12">
        <f t="shared" si="26"/>
        <v>36</v>
      </c>
      <c r="G203" s="11">
        <f>단가대비표!P85</f>
        <v>0</v>
      </c>
      <c r="H203" s="12">
        <f t="shared" si="27"/>
        <v>0</v>
      </c>
      <c r="I203" s="11">
        <f>단가대비표!V85</f>
        <v>0</v>
      </c>
      <c r="J203" s="12">
        <f t="shared" si="28"/>
        <v>0</v>
      </c>
      <c r="K203" s="11">
        <f t="shared" si="29"/>
        <v>30</v>
      </c>
      <c r="L203" s="12">
        <f t="shared" si="29"/>
        <v>36</v>
      </c>
      <c r="M203" s="8" t="s">
        <v>52</v>
      </c>
      <c r="N203" s="5" t="s">
        <v>286</v>
      </c>
      <c r="O203" s="5" t="s">
        <v>1747</v>
      </c>
      <c r="P203" s="5" t="s">
        <v>62</v>
      </c>
      <c r="Q203" s="5" t="s">
        <v>62</v>
      </c>
      <c r="R203" s="5" t="s">
        <v>63</v>
      </c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5" t="s">
        <v>52</v>
      </c>
      <c r="AK203" s="5" t="s">
        <v>1748</v>
      </c>
      <c r="AL203" s="5" t="s">
        <v>52</v>
      </c>
      <c r="AM203" s="5" t="s">
        <v>52</v>
      </c>
    </row>
    <row r="204" spans="1:39" ht="30" customHeight="1">
      <c r="A204" s="8" t="s">
        <v>1749</v>
      </c>
      <c r="B204" s="8" t="s">
        <v>78</v>
      </c>
      <c r="C204" s="8" t="s">
        <v>79</v>
      </c>
      <c r="D204" s="9">
        <v>2.2800000000000001E-2</v>
      </c>
      <c r="E204" s="11">
        <f>단가대비표!O299</f>
        <v>0</v>
      </c>
      <c r="F204" s="12">
        <f t="shared" si="26"/>
        <v>0</v>
      </c>
      <c r="G204" s="11">
        <f>단가대비표!P299</f>
        <v>174352</v>
      </c>
      <c r="H204" s="12">
        <f t="shared" si="27"/>
        <v>3975.2</v>
      </c>
      <c r="I204" s="11">
        <f>단가대비표!V299</f>
        <v>0</v>
      </c>
      <c r="J204" s="12">
        <f t="shared" si="28"/>
        <v>0</v>
      </c>
      <c r="K204" s="11">
        <f t="shared" si="29"/>
        <v>174352</v>
      </c>
      <c r="L204" s="12">
        <f t="shared" si="29"/>
        <v>3975.2</v>
      </c>
      <c r="M204" s="8" t="s">
        <v>52</v>
      </c>
      <c r="N204" s="5" t="s">
        <v>286</v>
      </c>
      <c r="O204" s="5" t="s">
        <v>1750</v>
      </c>
      <c r="P204" s="5" t="s">
        <v>62</v>
      </c>
      <c r="Q204" s="5" t="s">
        <v>62</v>
      </c>
      <c r="R204" s="5" t="s">
        <v>63</v>
      </c>
      <c r="S204" s="1"/>
      <c r="T204" s="1"/>
      <c r="U204" s="1"/>
      <c r="V204" s="1"/>
      <c r="W204" s="1">
        <v>2</v>
      </c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5" t="s">
        <v>52</v>
      </c>
      <c r="AK204" s="5" t="s">
        <v>1751</v>
      </c>
      <c r="AL204" s="5" t="s">
        <v>52</v>
      </c>
      <c r="AM204" s="5" t="s">
        <v>52</v>
      </c>
    </row>
    <row r="205" spans="1:39" ht="30" customHeight="1">
      <c r="A205" s="8" t="s">
        <v>77</v>
      </c>
      <c r="B205" s="8" t="s">
        <v>78</v>
      </c>
      <c r="C205" s="8" t="s">
        <v>79</v>
      </c>
      <c r="D205" s="9">
        <v>1.9E-3</v>
      </c>
      <c r="E205" s="11">
        <f>단가대비표!O289</f>
        <v>0</v>
      </c>
      <c r="F205" s="12">
        <f t="shared" si="26"/>
        <v>0</v>
      </c>
      <c r="G205" s="11">
        <f>단가대비표!P289</f>
        <v>130264</v>
      </c>
      <c r="H205" s="12">
        <f t="shared" si="27"/>
        <v>247.5</v>
      </c>
      <c r="I205" s="11">
        <f>단가대비표!V289</f>
        <v>0</v>
      </c>
      <c r="J205" s="12">
        <f t="shared" si="28"/>
        <v>0</v>
      </c>
      <c r="K205" s="11">
        <f t="shared" si="29"/>
        <v>130264</v>
      </c>
      <c r="L205" s="12">
        <f t="shared" si="29"/>
        <v>247.5</v>
      </c>
      <c r="M205" s="8" t="s">
        <v>52</v>
      </c>
      <c r="N205" s="5" t="s">
        <v>286</v>
      </c>
      <c r="O205" s="5" t="s">
        <v>80</v>
      </c>
      <c r="P205" s="5" t="s">
        <v>62</v>
      </c>
      <c r="Q205" s="5" t="s">
        <v>62</v>
      </c>
      <c r="R205" s="5" t="s">
        <v>63</v>
      </c>
      <c r="S205" s="1"/>
      <c r="T205" s="1"/>
      <c r="U205" s="1"/>
      <c r="V205" s="1"/>
      <c r="W205" s="1">
        <v>2</v>
      </c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5" t="s">
        <v>52</v>
      </c>
      <c r="AK205" s="5" t="s">
        <v>1752</v>
      </c>
      <c r="AL205" s="5" t="s">
        <v>52</v>
      </c>
      <c r="AM205" s="5" t="s">
        <v>52</v>
      </c>
    </row>
    <row r="206" spans="1:39" ht="30" customHeight="1">
      <c r="A206" s="8" t="s">
        <v>88</v>
      </c>
      <c r="B206" s="8" t="s">
        <v>1483</v>
      </c>
      <c r="C206" s="8" t="s">
        <v>90</v>
      </c>
      <c r="D206" s="9">
        <v>1</v>
      </c>
      <c r="E206" s="11">
        <f>TRUNC(SUMIF(W201:W206, RIGHTB(O206, 1), H201:H206)*U206, 2)</f>
        <v>126.68</v>
      </c>
      <c r="F206" s="12">
        <f t="shared" si="26"/>
        <v>126.6</v>
      </c>
      <c r="G206" s="11">
        <v>0</v>
      </c>
      <c r="H206" s="12">
        <f t="shared" si="27"/>
        <v>0</v>
      </c>
      <c r="I206" s="11">
        <v>0</v>
      </c>
      <c r="J206" s="12">
        <f t="shared" si="28"/>
        <v>0</v>
      </c>
      <c r="K206" s="11">
        <f t="shared" si="29"/>
        <v>126.6</v>
      </c>
      <c r="L206" s="12">
        <f t="shared" si="29"/>
        <v>126.6</v>
      </c>
      <c r="M206" s="8" t="s">
        <v>52</v>
      </c>
      <c r="N206" s="5" t="s">
        <v>286</v>
      </c>
      <c r="O206" s="5" t="s">
        <v>213</v>
      </c>
      <c r="P206" s="5" t="s">
        <v>62</v>
      </c>
      <c r="Q206" s="5" t="s">
        <v>62</v>
      </c>
      <c r="R206" s="5" t="s">
        <v>62</v>
      </c>
      <c r="S206" s="1">
        <v>1</v>
      </c>
      <c r="T206" s="1">
        <v>0</v>
      </c>
      <c r="U206" s="1">
        <v>0.03</v>
      </c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5" t="s">
        <v>52</v>
      </c>
      <c r="AK206" s="5" t="s">
        <v>1753</v>
      </c>
      <c r="AL206" s="5" t="s">
        <v>52</v>
      </c>
      <c r="AM206" s="5" t="s">
        <v>52</v>
      </c>
    </row>
    <row r="207" spans="1:39" ht="30" customHeight="1">
      <c r="A207" s="8" t="s">
        <v>1467</v>
      </c>
      <c r="B207" s="8" t="s">
        <v>52</v>
      </c>
      <c r="C207" s="8" t="s">
        <v>52</v>
      </c>
      <c r="D207" s="9"/>
      <c r="E207" s="11"/>
      <c r="F207" s="12">
        <f>TRUNC(SUMIF(N201:N206, N200, F201:F206),0)</f>
        <v>555</v>
      </c>
      <c r="G207" s="11"/>
      <c r="H207" s="12">
        <f>TRUNC(SUMIF(N201:N206, N200, H201:H206),0)</f>
        <v>4222</v>
      </c>
      <c r="I207" s="11"/>
      <c r="J207" s="12">
        <f>TRUNC(SUMIF(N201:N206, N200, J201:J206),0)</f>
        <v>0</v>
      </c>
      <c r="K207" s="11"/>
      <c r="L207" s="12">
        <f>F207+H207+J207</f>
        <v>4777</v>
      </c>
      <c r="M207" s="8" t="s">
        <v>52</v>
      </c>
      <c r="N207" s="5" t="s">
        <v>94</v>
      </c>
      <c r="O207" s="5" t="s">
        <v>94</v>
      </c>
      <c r="P207" s="5" t="s">
        <v>52</v>
      </c>
      <c r="Q207" s="5" t="s">
        <v>52</v>
      </c>
      <c r="R207" s="5" t="s">
        <v>52</v>
      </c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5" t="s">
        <v>52</v>
      </c>
      <c r="AK207" s="5" t="s">
        <v>52</v>
      </c>
      <c r="AL207" s="5" t="s">
        <v>52</v>
      </c>
      <c r="AM207" s="5" t="s">
        <v>52</v>
      </c>
    </row>
    <row r="208" spans="1:39" ht="30" customHeight="1">
      <c r="A208" s="9"/>
      <c r="B208" s="9"/>
      <c r="C208" s="9"/>
      <c r="D208" s="9"/>
      <c r="E208" s="11"/>
      <c r="F208" s="12"/>
      <c r="G208" s="11"/>
      <c r="H208" s="12"/>
      <c r="I208" s="11"/>
      <c r="J208" s="12"/>
      <c r="K208" s="11"/>
      <c r="L208" s="12"/>
      <c r="M208" s="9"/>
    </row>
    <row r="209" spans="1:39" ht="30" customHeight="1">
      <c r="A209" s="24" t="s">
        <v>1754</v>
      </c>
      <c r="B209" s="24"/>
      <c r="C209" s="24"/>
      <c r="D209" s="24"/>
      <c r="E209" s="25"/>
      <c r="F209" s="26"/>
      <c r="G209" s="25"/>
      <c r="H209" s="26"/>
      <c r="I209" s="25"/>
      <c r="J209" s="26"/>
      <c r="K209" s="25"/>
      <c r="L209" s="26"/>
      <c r="M209" s="24"/>
      <c r="N209" s="2" t="s">
        <v>290</v>
      </c>
    </row>
    <row r="210" spans="1:39" ht="30" customHeight="1">
      <c r="A210" s="8" t="s">
        <v>1740</v>
      </c>
      <c r="B210" s="8" t="s">
        <v>1755</v>
      </c>
      <c r="C210" s="8" t="s">
        <v>99</v>
      </c>
      <c r="D210" s="9">
        <v>1.05</v>
      </c>
      <c r="E210" s="11">
        <f>단가대비표!O100</f>
        <v>407</v>
      </c>
      <c r="F210" s="12">
        <f t="shared" ref="F210:F215" si="30">TRUNC(E210*D210,1)</f>
        <v>427.3</v>
      </c>
      <c r="G210" s="11">
        <f>단가대비표!P100</f>
        <v>0</v>
      </c>
      <c r="H210" s="12">
        <f t="shared" ref="H210:H215" si="31">TRUNC(G210*D210,1)</f>
        <v>0</v>
      </c>
      <c r="I210" s="11">
        <f>단가대비표!V100</f>
        <v>0</v>
      </c>
      <c r="J210" s="12">
        <f t="shared" ref="J210:J215" si="32">TRUNC(I210*D210,1)</f>
        <v>0</v>
      </c>
      <c r="K210" s="11">
        <f t="shared" ref="K210:L215" si="33">TRUNC(E210+G210+I210,1)</f>
        <v>407</v>
      </c>
      <c r="L210" s="12">
        <f t="shared" si="33"/>
        <v>427.3</v>
      </c>
      <c r="M210" s="8" t="s">
        <v>52</v>
      </c>
      <c r="N210" s="5" t="s">
        <v>290</v>
      </c>
      <c r="O210" s="5" t="s">
        <v>1756</v>
      </c>
      <c r="P210" s="5" t="s">
        <v>62</v>
      </c>
      <c r="Q210" s="5" t="s">
        <v>62</v>
      </c>
      <c r="R210" s="5" t="s">
        <v>63</v>
      </c>
      <c r="S210" s="1"/>
      <c r="T210" s="1"/>
      <c r="U210" s="1"/>
      <c r="V210" s="1">
        <v>1</v>
      </c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5" t="s">
        <v>52</v>
      </c>
      <c r="AK210" s="5" t="s">
        <v>1757</v>
      </c>
      <c r="AL210" s="5" t="s">
        <v>52</v>
      </c>
      <c r="AM210" s="5" t="s">
        <v>52</v>
      </c>
    </row>
    <row r="211" spans="1:39" ht="30" customHeight="1">
      <c r="A211" s="8" t="s">
        <v>112</v>
      </c>
      <c r="B211" s="8" t="s">
        <v>113</v>
      </c>
      <c r="C211" s="8" t="s">
        <v>90</v>
      </c>
      <c r="D211" s="9">
        <v>1</v>
      </c>
      <c r="E211" s="11">
        <f>TRUNC(SUMIF(V210:V215, RIGHTB(O211, 1), F210:F215)*U211, 2)</f>
        <v>12.81</v>
      </c>
      <c r="F211" s="12">
        <f t="shared" si="30"/>
        <v>12.8</v>
      </c>
      <c r="G211" s="11">
        <v>0</v>
      </c>
      <c r="H211" s="12">
        <f t="shared" si="31"/>
        <v>0</v>
      </c>
      <c r="I211" s="11">
        <v>0</v>
      </c>
      <c r="J211" s="12">
        <f t="shared" si="32"/>
        <v>0</v>
      </c>
      <c r="K211" s="11">
        <f t="shared" si="33"/>
        <v>12.8</v>
      </c>
      <c r="L211" s="12">
        <f t="shared" si="33"/>
        <v>12.8</v>
      </c>
      <c r="M211" s="8" t="s">
        <v>52</v>
      </c>
      <c r="N211" s="5" t="s">
        <v>290</v>
      </c>
      <c r="O211" s="5" t="s">
        <v>91</v>
      </c>
      <c r="P211" s="5" t="s">
        <v>62</v>
      </c>
      <c r="Q211" s="5" t="s">
        <v>62</v>
      </c>
      <c r="R211" s="5" t="s">
        <v>62</v>
      </c>
      <c r="S211" s="1">
        <v>0</v>
      </c>
      <c r="T211" s="1">
        <v>0</v>
      </c>
      <c r="U211" s="1">
        <v>0.03</v>
      </c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5" t="s">
        <v>52</v>
      </c>
      <c r="AK211" s="5" t="s">
        <v>1758</v>
      </c>
      <c r="AL211" s="5" t="s">
        <v>52</v>
      </c>
      <c r="AM211" s="5" t="s">
        <v>52</v>
      </c>
    </row>
    <row r="212" spans="1:39" ht="30" customHeight="1">
      <c r="A212" s="8" t="s">
        <v>1745</v>
      </c>
      <c r="B212" s="8" t="s">
        <v>1746</v>
      </c>
      <c r="C212" s="8" t="s">
        <v>99</v>
      </c>
      <c r="D212" s="9">
        <v>1.2</v>
      </c>
      <c r="E212" s="11">
        <f>단가대비표!O85</f>
        <v>30</v>
      </c>
      <c r="F212" s="12">
        <f t="shared" si="30"/>
        <v>36</v>
      </c>
      <c r="G212" s="11">
        <f>단가대비표!P85</f>
        <v>0</v>
      </c>
      <c r="H212" s="12">
        <f t="shared" si="31"/>
        <v>0</v>
      </c>
      <c r="I212" s="11">
        <f>단가대비표!V85</f>
        <v>0</v>
      </c>
      <c r="J212" s="12">
        <f t="shared" si="32"/>
        <v>0</v>
      </c>
      <c r="K212" s="11">
        <f t="shared" si="33"/>
        <v>30</v>
      </c>
      <c r="L212" s="12">
        <f t="shared" si="33"/>
        <v>36</v>
      </c>
      <c r="M212" s="8" t="s">
        <v>52</v>
      </c>
      <c r="N212" s="5" t="s">
        <v>290</v>
      </c>
      <c r="O212" s="5" t="s">
        <v>1747</v>
      </c>
      <c r="P212" s="5" t="s">
        <v>62</v>
      </c>
      <c r="Q212" s="5" t="s">
        <v>62</v>
      </c>
      <c r="R212" s="5" t="s">
        <v>63</v>
      </c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5" t="s">
        <v>52</v>
      </c>
      <c r="AK212" s="5" t="s">
        <v>1759</v>
      </c>
      <c r="AL212" s="5" t="s">
        <v>52</v>
      </c>
      <c r="AM212" s="5" t="s">
        <v>52</v>
      </c>
    </row>
    <row r="213" spans="1:39" ht="30" customHeight="1">
      <c r="A213" s="8" t="s">
        <v>1749</v>
      </c>
      <c r="B213" s="8" t="s">
        <v>78</v>
      </c>
      <c r="C213" s="8" t="s">
        <v>79</v>
      </c>
      <c r="D213" s="9">
        <v>2.6599999999999999E-2</v>
      </c>
      <c r="E213" s="11">
        <f>단가대비표!O299</f>
        <v>0</v>
      </c>
      <c r="F213" s="12">
        <f t="shared" si="30"/>
        <v>0</v>
      </c>
      <c r="G213" s="11">
        <f>단가대비표!P299</f>
        <v>174352</v>
      </c>
      <c r="H213" s="12">
        <f t="shared" si="31"/>
        <v>4637.7</v>
      </c>
      <c r="I213" s="11">
        <f>단가대비표!V299</f>
        <v>0</v>
      </c>
      <c r="J213" s="12">
        <f t="shared" si="32"/>
        <v>0</v>
      </c>
      <c r="K213" s="11">
        <f t="shared" si="33"/>
        <v>174352</v>
      </c>
      <c r="L213" s="12">
        <f t="shared" si="33"/>
        <v>4637.7</v>
      </c>
      <c r="M213" s="8" t="s">
        <v>52</v>
      </c>
      <c r="N213" s="5" t="s">
        <v>290</v>
      </c>
      <c r="O213" s="5" t="s">
        <v>1750</v>
      </c>
      <c r="P213" s="5" t="s">
        <v>62</v>
      </c>
      <c r="Q213" s="5" t="s">
        <v>62</v>
      </c>
      <c r="R213" s="5" t="s">
        <v>63</v>
      </c>
      <c r="S213" s="1"/>
      <c r="T213" s="1"/>
      <c r="U213" s="1"/>
      <c r="V213" s="1"/>
      <c r="W213" s="1">
        <v>2</v>
      </c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5" t="s">
        <v>52</v>
      </c>
      <c r="AK213" s="5" t="s">
        <v>1760</v>
      </c>
      <c r="AL213" s="5" t="s">
        <v>52</v>
      </c>
      <c r="AM213" s="5" t="s">
        <v>52</v>
      </c>
    </row>
    <row r="214" spans="1:39" ht="30" customHeight="1">
      <c r="A214" s="8" t="s">
        <v>77</v>
      </c>
      <c r="B214" s="8" t="s">
        <v>78</v>
      </c>
      <c r="C214" s="8" t="s">
        <v>79</v>
      </c>
      <c r="D214" s="9">
        <v>1.9E-3</v>
      </c>
      <c r="E214" s="11">
        <f>단가대비표!O289</f>
        <v>0</v>
      </c>
      <c r="F214" s="12">
        <f t="shared" si="30"/>
        <v>0</v>
      </c>
      <c r="G214" s="11">
        <f>단가대비표!P289</f>
        <v>130264</v>
      </c>
      <c r="H214" s="12">
        <f t="shared" si="31"/>
        <v>247.5</v>
      </c>
      <c r="I214" s="11">
        <f>단가대비표!V289</f>
        <v>0</v>
      </c>
      <c r="J214" s="12">
        <f t="shared" si="32"/>
        <v>0</v>
      </c>
      <c r="K214" s="11">
        <f t="shared" si="33"/>
        <v>130264</v>
      </c>
      <c r="L214" s="12">
        <f t="shared" si="33"/>
        <v>247.5</v>
      </c>
      <c r="M214" s="8" t="s">
        <v>52</v>
      </c>
      <c r="N214" s="5" t="s">
        <v>290</v>
      </c>
      <c r="O214" s="5" t="s">
        <v>80</v>
      </c>
      <c r="P214" s="5" t="s">
        <v>62</v>
      </c>
      <c r="Q214" s="5" t="s">
        <v>62</v>
      </c>
      <c r="R214" s="5" t="s">
        <v>63</v>
      </c>
      <c r="S214" s="1"/>
      <c r="T214" s="1"/>
      <c r="U214" s="1"/>
      <c r="V214" s="1"/>
      <c r="W214" s="1">
        <v>2</v>
      </c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5" t="s">
        <v>52</v>
      </c>
      <c r="AK214" s="5" t="s">
        <v>1761</v>
      </c>
      <c r="AL214" s="5" t="s">
        <v>52</v>
      </c>
      <c r="AM214" s="5" t="s">
        <v>52</v>
      </c>
    </row>
    <row r="215" spans="1:39" ht="30" customHeight="1">
      <c r="A215" s="8" t="s">
        <v>88</v>
      </c>
      <c r="B215" s="8" t="s">
        <v>1483</v>
      </c>
      <c r="C215" s="8" t="s">
        <v>90</v>
      </c>
      <c r="D215" s="9">
        <v>1</v>
      </c>
      <c r="E215" s="11">
        <f>TRUNC(SUMIF(W210:W215, RIGHTB(O215, 1), H210:H215)*U215, 2)</f>
        <v>146.55000000000001</v>
      </c>
      <c r="F215" s="12">
        <f t="shared" si="30"/>
        <v>146.5</v>
      </c>
      <c r="G215" s="11">
        <v>0</v>
      </c>
      <c r="H215" s="12">
        <f t="shared" si="31"/>
        <v>0</v>
      </c>
      <c r="I215" s="11">
        <v>0</v>
      </c>
      <c r="J215" s="12">
        <f t="shared" si="32"/>
        <v>0</v>
      </c>
      <c r="K215" s="11">
        <f t="shared" si="33"/>
        <v>146.5</v>
      </c>
      <c r="L215" s="12">
        <f t="shared" si="33"/>
        <v>146.5</v>
      </c>
      <c r="M215" s="8" t="s">
        <v>52</v>
      </c>
      <c r="N215" s="5" t="s">
        <v>290</v>
      </c>
      <c r="O215" s="5" t="s">
        <v>213</v>
      </c>
      <c r="P215" s="5" t="s">
        <v>62</v>
      </c>
      <c r="Q215" s="5" t="s">
        <v>62</v>
      </c>
      <c r="R215" s="5" t="s">
        <v>62</v>
      </c>
      <c r="S215" s="1">
        <v>1</v>
      </c>
      <c r="T215" s="1">
        <v>0</v>
      </c>
      <c r="U215" s="1">
        <v>0.03</v>
      </c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5" t="s">
        <v>52</v>
      </c>
      <c r="AK215" s="5" t="s">
        <v>1762</v>
      </c>
      <c r="AL215" s="5" t="s">
        <v>52</v>
      </c>
      <c r="AM215" s="5" t="s">
        <v>52</v>
      </c>
    </row>
    <row r="216" spans="1:39" ht="30" customHeight="1">
      <c r="A216" s="8" t="s">
        <v>1467</v>
      </c>
      <c r="B216" s="8" t="s">
        <v>52</v>
      </c>
      <c r="C216" s="8" t="s">
        <v>52</v>
      </c>
      <c r="D216" s="9"/>
      <c r="E216" s="11"/>
      <c r="F216" s="12">
        <f>TRUNC(SUMIF(N210:N215, N209, F210:F215),0)</f>
        <v>622</v>
      </c>
      <c r="G216" s="11"/>
      <c r="H216" s="12">
        <f>TRUNC(SUMIF(N210:N215, N209, H210:H215),0)</f>
        <v>4885</v>
      </c>
      <c r="I216" s="11"/>
      <c r="J216" s="12">
        <f>TRUNC(SUMIF(N210:N215, N209, J210:J215),0)</f>
        <v>0</v>
      </c>
      <c r="K216" s="11"/>
      <c r="L216" s="12">
        <f>F216+H216+J216</f>
        <v>5507</v>
      </c>
      <c r="M216" s="8" t="s">
        <v>52</v>
      </c>
      <c r="N216" s="5" t="s">
        <v>94</v>
      </c>
      <c r="O216" s="5" t="s">
        <v>94</v>
      </c>
      <c r="P216" s="5" t="s">
        <v>52</v>
      </c>
      <c r="Q216" s="5" t="s">
        <v>52</v>
      </c>
      <c r="R216" s="5" t="s">
        <v>52</v>
      </c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5" t="s">
        <v>52</v>
      </c>
      <c r="AK216" s="5" t="s">
        <v>52</v>
      </c>
      <c r="AL216" s="5" t="s">
        <v>52</v>
      </c>
      <c r="AM216" s="5" t="s">
        <v>52</v>
      </c>
    </row>
    <row r="217" spans="1:39" ht="30" customHeight="1">
      <c r="A217" s="9"/>
      <c r="B217" s="9"/>
      <c r="C217" s="9"/>
      <c r="D217" s="9"/>
      <c r="E217" s="11"/>
      <c r="F217" s="12"/>
      <c r="G217" s="11"/>
      <c r="H217" s="12"/>
      <c r="I217" s="11"/>
      <c r="J217" s="12"/>
      <c r="K217" s="11"/>
      <c r="L217" s="12"/>
      <c r="M217" s="9"/>
    </row>
    <row r="218" spans="1:39" ht="30" customHeight="1">
      <c r="A218" s="24" t="s">
        <v>1763</v>
      </c>
      <c r="B218" s="24"/>
      <c r="C218" s="24"/>
      <c r="D218" s="24"/>
      <c r="E218" s="25"/>
      <c r="F218" s="26"/>
      <c r="G218" s="25"/>
      <c r="H218" s="26"/>
      <c r="I218" s="25"/>
      <c r="J218" s="26"/>
      <c r="K218" s="25"/>
      <c r="L218" s="26"/>
      <c r="M218" s="24"/>
      <c r="N218" s="2" t="s">
        <v>295</v>
      </c>
    </row>
    <row r="219" spans="1:39" ht="30" customHeight="1">
      <c r="A219" s="8" t="s">
        <v>1764</v>
      </c>
      <c r="B219" s="8" t="s">
        <v>1765</v>
      </c>
      <c r="C219" s="8" t="s">
        <v>323</v>
      </c>
      <c r="D219" s="9">
        <v>1.05</v>
      </c>
      <c r="E219" s="11">
        <f>단가대비표!O101</f>
        <v>1403</v>
      </c>
      <c r="F219" s="12">
        <f t="shared" ref="F219:F225" si="34">TRUNC(E219*D219,1)</f>
        <v>1473.1</v>
      </c>
      <c r="G219" s="11">
        <f>단가대비표!P101</f>
        <v>0</v>
      </c>
      <c r="H219" s="12">
        <f t="shared" ref="H219:H225" si="35">TRUNC(G219*D219,1)</f>
        <v>0</v>
      </c>
      <c r="I219" s="11">
        <f>단가대비표!V101</f>
        <v>0</v>
      </c>
      <c r="J219" s="12">
        <f t="shared" ref="J219:J225" si="36">TRUNC(I219*D219,1)</f>
        <v>0</v>
      </c>
      <c r="K219" s="11">
        <f t="shared" ref="K219:L225" si="37">TRUNC(E219+G219+I219,1)</f>
        <v>1403</v>
      </c>
      <c r="L219" s="12">
        <f t="shared" si="37"/>
        <v>1473.1</v>
      </c>
      <c r="M219" s="8" t="s">
        <v>52</v>
      </c>
      <c r="N219" s="5" t="s">
        <v>295</v>
      </c>
      <c r="O219" s="5" t="s">
        <v>1766</v>
      </c>
      <c r="P219" s="5" t="s">
        <v>62</v>
      </c>
      <c r="Q219" s="5" t="s">
        <v>62</v>
      </c>
      <c r="R219" s="5" t="s">
        <v>63</v>
      </c>
      <c r="S219" s="1"/>
      <c r="T219" s="1"/>
      <c r="U219" s="1"/>
      <c r="V219" s="1">
        <v>1</v>
      </c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5" t="s">
        <v>52</v>
      </c>
      <c r="AK219" s="5" t="s">
        <v>1767</v>
      </c>
      <c r="AL219" s="5" t="s">
        <v>52</v>
      </c>
      <c r="AM219" s="5" t="s">
        <v>52</v>
      </c>
    </row>
    <row r="220" spans="1:39" ht="30" customHeight="1">
      <c r="A220" s="8" t="s">
        <v>112</v>
      </c>
      <c r="B220" s="8" t="s">
        <v>113</v>
      </c>
      <c r="C220" s="8" t="s">
        <v>90</v>
      </c>
      <c r="D220" s="9">
        <v>1</v>
      </c>
      <c r="E220" s="11">
        <f>TRUNC(SUMIF(V219:V225, RIGHTB(O220, 1), F219:F225)*U220, 2)</f>
        <v>44.19</v>
      </c>
      <c r="F220" s="12">
        <f t="shared" si="34"/>
        <v>44.1</v>
      </c>
      <c r="G220" s="11">
        <v>0</v>
      </c>
      <c r="H220" s="12">
        <f t="shared" si="35"/>
        <v>0</v>
      </c>
      <c r="I220" s="11">
        <v>0</v>
      </c>
      <c r="J220" s="12">
        <f t="shared" si="36"/>
        <v>0</v>
      </c>
      <c r="K220" s="11">
        <f t="shared" si="37"/>
        <v>44.1</v>
      </c>
      <c r="L220" s="12">
        <f t="shared" si="37"/>
        <v>44.1</v>
      </c>
      <c r="M220" s="8" t="s">
        <v>52</v>
      </c>
      <c r="N220" s="5" t="s">
        <v>295</v>
      </c>
      <c r="O220" s="5" t="s">
        <v>91</v>
      </c>
      <c r="P220" s="5" t="s">
        <v>62</v>
      </c>
      <c r="Q220" s="5" t="s">
        <v>62</v>
      </c>
      <c r="R220" s="5" t="s">
        <v>62</v>
      </c>
      <c r="S220" s="1">
        <v>0</v>
      </c>
      <c r="T220" s="1">
        <v>0</v>
      </c>
      <c r="U220" s="1">
        <v>0.03</v>
      </c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5" t="s">
        <v>52</v>
      </c>
      <c r="AK220" s="5" t="s">
        <v>1768</v>
      </c>
      <c r="AL220" s="5" t="s">
        <v>52</v>
      </c>
      <c r="AM220" s="5" t="s">
        <v>52</v>
      </c>
    </row>
    <row r="221" spans="1:39" ht="30" customHeight="1">
      <c r="A221" s="8" t="s">
        <v>1769</v>
      </c>
      <c r="B221" s="8" t="s">
        <v>52</v>
      </c>
      <c r="C221" s="8" t="s">
        <v>1471</v>
      </c>
      <c r="D221" s="9">
        <v>7.0000000000000001E-3</v>
      </c>
      <c r="E221" s="11">
        <f>단가대비표!O83</f>
        <v>7560</v>
      </c>
      <c r="F221" s="12">
        <f t="shared" si="34"/>
        <v>52.9</v>
      </c>
      <c r="G221" s="11">
        <f>단가대비표!P83</f>
        <v>0</v>
      </c>
      <c r="H221" s="12">
        <f t="shared" si="35"/>
        <v>0</v>
      </c>
      <c r="I221" s="11">
        <f>단가대비표!V83</f>
        <v>0</v>
      </c>
      <c r="J221" s="12">
        <f t="shared" si="36"/>
        <v>0</v>
      </c>
      <c r="K221" s="11">
        <f t="shared" si="37"/>
        <v>7560</v>
      </c>
      <c r="L221" s="12">
        <f t="shared" si="37"/>
        <v>52.9</v>
      </c>
      <c r="M221" s="8" t="s">
        <v>52</v>
      </c>
      <c r="N221" s="5" t="s">
        <v>295</v>
      </c>
      <c r="O221" s="5" t="s">
        <v>1770</v>
      </c>
      <c r="P221" s="5" t="s">
        <v>62</v>
      </c>
      <c r="Q221" s="5" t="s">
        <v>62</v>
      </c>
      <c r="R221" s="5" t="s">
        <v>63</v>
      </c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5" t="s">
        <v>52</v>
      </c>
      <c r="AK221" s="5" t="s">
        <v>1771</v>
      </c>
      <c r="AL221" s="5" t="s">
        <v>52</v>
      </c>
      <c r="AM221" s="5" t="s">
        <v>52</v>
      </c>
    </row>
    <row r="222" spans="1:39" ht="30" customHeight="1">
      <c r="A222" s="8" t="s">
        <v>1772</v>
      </c>
      <c r="B222" s="8" t="s">
        <v>1773</v>
      </c>
      <c r="C222" s="8" t="s">
        <v>1774</v>
      </c>
      <c r="D222" s="9">
        <v>2.8000000000000001E-2</v>
      </c>
      <c r="E222" s="11">
        <f>단가대비표!O84</f>
        <v>8000</v>
      </c>
      <c r="F222" s="12">
        <f t="shared" si="34"/>
        <v>224</v>
      </c>
      <c r="G222" s="11">
        <f>단가대비표!P84</f>
        <v>0</v>
      </c>
      <c r="H222" s="12">
        <f t="shared" si="35"/>
        <v>0</v>
      </c>
      <c r="I222" s="11">
        <f>단가대비표!V84</f>
        <v>0</v>
      </c>
      <c r="J222" s="12">
        <f t="shared" si="36"/>
        <v>0</v>
      </c>
      <c r="K222" s="11">
        <f t="shared" si="37"/>
        <v>8000</v>
      </c>
      <c r="L222" s="12">
        <f t="shared" si="37"/>
        <v>224</v>
      </c>
      <c r="M222" s="8" t="s">
        <v>52</v>
      </c>
      <c r="N222" s="5" t="s">
        <v>295</v>
      </c>
      <c r="O222" s="5" t="s">
        <v>1775</v>
      </c>
      <c r="P222" s="5" t="s">
        <v>62</v>
      </c>
      <c r="Q222" s="5" t="s">
        <v>62</v>
      </c>
      <c r="R222" s="5" t="s">
        <v>63</v>
      </c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5" t="s">
        <v>52</v>
      </c>
      <c r="AK222" s="5" t="s">
        <v>1776</v>
      </c>
      <c r="AL222" s="5" t="s">
        <v>52</v>
      </c>
      <c r="AM222" s="5" t="s">
        <v>52</v>
      </c>
    </row>
    <row r="223" spans="1:39" ht="30" customHeight="1">
      <c r="A223" s="8" t="s">
        <v>1749</v>
      </c>
      <c r="B223" s="8" t="s">
        <v>78</v>
      </c>
      <c r="C223" s="8" t="s">
        <v>79</v>
      </c>
      <c r="D223" s="9">
        <v>3.0599999999999999E-2</v>
      </c>
      <c r="E223" s="11">
        <f>단가대비표!O299</f>
        <v>0</v>
      </c>
      <c r="F223" s="12">
        <f t="shared" si="34"/>
        <v>0</v>
      </c>
      <c r="G223" s="11">
        <f>단가대비표!P299</f>
        <v>174352</v>
      </c>
      <c r="H223" s="12">
        <f t="shared" si="35"/>
        <v>5335.1</v>
      </c>
      <c r="I223" s="11">
        <f>단가대비표!V299</f>
        <v>0</v>
      </c>
      <c r="J223" s="12">
        <f t="shared" si="36"/>
        <v>0</v>
      </c>
      <c r="K223" s="11">
        <f t="shared" si="37"/>
        <v>174352</v>
      </c>
      <c r="L223" s="12">
        <f t="shared" si="37"/>
        <v>5335.1</v>
      </c>
      <c r="M223" s="8" t="s">
        <v>52</v>
      </c>
      <c r="N223" s="5" t="s">
        <v>295</v>
      </c>
      <c r="O223" s="5" t="s">
        <v>1750</v>
      </c>
      <c r="P223" s="5" t="s">
        <v>62</v>
      </c>
      <c r="Q223" s="5" t="s">
        <v>62</v>
      </c>
      <c r="R223" s="5" t="s">
        <v>63</v>
      </c>
      <c r="S223" s="1"/>
      <c r="T223" s="1"/>
      <c r="U223" s="1"/>
      <c r="V223" s="1"/>
      <c r="W223" s="1">
        <v>2</v>
      </c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5" t="s">
        <v>52</v>
      </c>
      <c r="AK223" s="5" t="s">
        <v>1777</v>
      </c>
      <c r="AL223" s="5" t="s">
        <v>52</v>
      </c>
      <c r="AM223" s="5" t="s">
        <v>52</v>
      </c>
    </row>
    <row r="224" spans="1:39" ht="30" customHeight="1">
      <c r="A224" s="8" t="s">
        <v>77</v>
      </c>
      <c r="B224" s="8" t="s">
        <v>78</v>
      </c>
      <c r="C224" s="8" t="s">
        <v>79</v>
      </c>
      <c r="D224" s="9">
        <v>4.4999999999999997E-3</v>
      </c>
      <c r="E224" s="11">
        <f>단가대비표!O289</f>
        <v>0</v>
      </c>
      <c r="F224" s="12">
        <f t="shared" si="34"/>
        <v>0</v>
      </c>
      <c r="G224" s="11">
        <f>단가대비표!P289</f>
        <v>130264</v>
      </c>
      <c r="H224" s="12">
        <f t="shared" si="35"/>
        <v>586.1</v>
      </c>
      <c r="I224" s="11">
        <f>단가대비표!V289</f>
        <v>0</v>
      </c>
      <c r="J224" s="12">
        <f t="shared" si="36"/>
        <v>0</v>
      </c>
      <c r="K224" s="11">
        <f t="shared" si="37"/>
        <v>130264</v>
      </c>
      <c r="L224" s="12">
        <f t="shared" si="37"/>
        <v>586.1</v>
      </c>
      <c r="M224" s="8" t="s">
        <v>52</v>
      </c>
      <c r="N224" s="5" t="s">
        <v>295</v>
      </c>
      <c r="O224" s="5" t="s">
        <v>80</v>
      </c>
      <c r="P224" s="5" t="s">
        <v>62</v>
      </c>
      <c r="Q224" s="5" t="s">
        <v>62</v>
      </c>
      <c r="R224" s="5" t="s">
        <v>63</v>
      </c>
      <c r="S224" s="1"/>
      <c r="T224" s="1"/>
      <c r="U224" s="1"/>
      <c r="V224" s="1"/>
      <c r="W224" s="1">
        <v>2</v>
      </c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5" t="s">
        <v>52</v>
      </c>
      <c r="AK224" s="5" t="s">
        <v>1778</v>
      </c>
      <c r="AL224" s="5" t="s">
        <v>52</v>
      </c>
      <c r="AM224" s="5" t="s">
        <v>52</v>
      </c>
    </row>
    <row r="225" spans="1:39" ht="30" customHeight="1">
      <c r="A225" s="8" t="s">
        <v>88</v>
      </c>
      <c r="B225" s="8" t="s">
        <v>1483</v>
      </c>
      <c r="C225" s="8" t="s">
        <v>90</v>
      </c>
      <c r="D225" s="9">
        <v>1</v>
      </c>
      <c r="E225" s="11">
        <f>TRUNC(SUMIF(W219:W225, RIGHTB(O225, 1), H219:H225)*U225, 2)</f>
        <v>177.63</v>
      </c>
      <c r="F225" s="12">
        <f t="shared" si="34"/>
        <v>177.6</v>
      </c>
      <c r="G225" s="11">
        <v>0</v>
      </c>
      <c r="H225" s="12">
        <f t="shared" si="35"/>
        <v>0</v>
      </c>
      <c r="I225" s="11">
        <v>0</v>
      </c>
      <c r="J225" s="12">
        <f t="shared" si="36"/>
        <v>0</v>
      </c>
      <c r="K225" s="11">
        <f t="shared" si="37"/>
        <v>177.6</v>
      </c>
      <c r="L225" s="12">
        <f t="shared" si="37"/>
        <v>177.6</v>
      </c>
      <c r="M225" s="8" t="s">
        <v>52</v>
      </c>
      <c r="N225" s="5" t="s">
        <v>295</v>
      </c>
      <c r="O225" s="5" t="s">
        <v>213</v>
      </c>
      <c r="P225" s="5" t="s">
        <v>62</v>
      </c>
      <c r="Q225" s="5" t="s">
        <v>62</v>
      </c>
      <c r="R225" s="5" t="s">
        <v>62</v>
      </c>
      <c r="S225" s="1">
        <v>1</v>
      </c>
      <c r="T225" s="1">
        <v>0</v>
      </c>
      <c r="U225" s="1">
        <v>0.03</v>
      </c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5" t="s">
        <v>52</v>
      </c>
      <c r="AK225" s="5" t="s">
        <v>1779</v>
      </c>
      <c r="AL225" s="5" t="s">
        <v>52</v>
      </c>
      <c r="AM225" s="5" t="s">
        <v>52</v>
      </c>
    </row>
    <row r="226" spans="1:39" ht="30" customHeight="1">
      <c r="A226" s="8" t="s">
        <v>1467</v>
      </c>
      <c r="B226" s="8" t="s">
        <v>52</v>
      </c>
      <c r="C226" s="8" t="s">
        <v>52</v>
      </c>
      <c r="D226" s="9"/>
      <c r="E226" s="11"/>
      <c r="F226" s="12">
        <f>TRUNC(SUMIF(N219:N225, N218, F219:F225),0)</f>
        <v>1971</v>
      </c>
      <c r="G226" s="11"/>
      <c r="H226" s="12">
        <f>TRUNC(SUMIF(N219:N225, N218, H219:H225),0)</f>
        <v>5921</v>
      </c>
      <c r="I226" s="11"/>
      <c r="J226" s="12">
        <f>TRUNC(SUMIF(N219:N225, N218, J219:J225),0)</f>
        <v>0</v>
      </c>
      <c r="K226" s="11"/>
      <c r="L226" s="12">
        <f>F226+H226+J226</f>
        <v>7892</v>
      </c>
      <c r="M226" s="8" t="s">
        <v>52</v>
      </c>
      <c r="N226" s="5" t="s">
        <v>94</v>
      </c>
      <c r="O226" s="5" t="s">
        <v>94</v>
      </c>
      <c r="P226" s="5" t="s">
        <v>52</v>
      </c>
      <c r="Q226" s="5" t="s">
        <v>52</v>
      </c>
      <c r="R226" s="5" t="s">
        <v>52</v>
      </c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5" t="s">
        <v>52</v>
      </c>
      <c r="AK226" s="5" t="s">
        <v>52</v>
      </c>
      <c r="AL226" s="5" t="s">
        <v>52</v>
      </c>
      <c r="AM226" s="5" t="s">
        <v>52</v>
      </c>
    </row>
    <row r="227" spans="1:39" ht="30" customHeight="1">
      <c r="A227" s="9"/>
      <c r="B227" s="9"/>
      <c r="C227" s="9"/>
      <c r="D227" s="9"/>
      <c r="E227" s="11"/>
      <c r="F227" s="12"/>
      <c r="G227" s="11"/>
      <c r="H227" s="12"/>
      <c r="I227" s="11"/>
      <c r="J227" s="12"/>
      <c r="K227" s="11"/>
      <c r="L227" s="12"/>
      <c r="M227" s="9"/>
    </row>
    <row r="228" spans="1:39" ht="30" customHeight="1">
      <c r="A228" s="24" t="s">
        <v>1780</v>
      </c>
      <c r="B228" s="24"/>
      <c r="C228" s="24"/>
      <c r="D228" s="24"/>
      <c r="E228" s="25"/>
      <c r="F228" s="26"/>
      <c r="G228" s="25"/>
      <c r="H228" s="26"/>
      <c r="I228" s="25"/>
      <c r="J228" s="26"/>
      <c r="K228" s="25"/>
      <c r="L228" s="26"/>
      <c r="M228" s="24"/>
      <c r="N228" s="2" t="s">
        <v>299</v>
      </c>
    </row>
    <row r="229" spans="1:39" ht="30" customHeight="1">
      <c r="A229" s="8" t="s">
        <v>1764</v>
      </c>
      <c r="B229" s="8" t="s">
        <v>1781</v>
      </c>
      <c r="C229" s="8" t="s">
        <v>323</v>
      </c>
      <c r="D229" s="9">
        <v>1.05</v>
      </c>
      <c r="E229" s="11">
        <f>단가대비표!O102</f>
        <v>1679</v>
      </c>
      <c r="F229" s="12">
        <f t="shared" ref="F229:F235" si="38">TRUNC(E229*D229,1)</f>
        <v>1762.9</v>
      </c>
      <c r="G229" s="11">
        <f>단가대비표!P102</f>
        <v>0</v>
      </c>
      <c r="H229" s="12">
        <f t="shared" ref="H229:H235" si="39">TRUNC(G229*D229,1)</f>
        <v>0</v>
      </c>
      <c r="I229" s="11">
        <f>단가대비표!V102</f>
        <v>0</v>
      </c>
      <c r="J229" s="12">
        <f t="shared" ref="J229:J235" si="40">TRUNC(I229*D229,1)</f>
        <v>0</v>
      </c>
      <c r="K229" s="11">
        <f t="shared" ref="K229:L235" si="41">TRUNC(E229+G229+I229,1)</f>
        <v>1679</v>
      </c>
      <c r="L229" s="12">
        <f t="shared" si="41"/>
        <v>1762.9</v>
      </c>
      <c r="M229" s="8" t="s">
        <v>52</v>
      </c>
      <c r="N229" s="5" t="s">
        <v>299</v>
      </c>
      <c r="O229" s="5" t="s">
        <v>1782</v>
      </c>
      <c r="P229" s="5" t="s">
        <v>62</v>
      </c>
      <c r="Q229" s="5" t="s">
        <v>62</v>
      </c>
      <c r="R229" s="5" t="s">
        <v>63</v>
      </c>
      <c r="S229" s="1"/>
      <c r="T229" s="1"/>
      <c r="U229" s="1"/>
      <c r="V229" s="1">
        <v>1</v>
      </c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5" t="s">
        <v>52</v>
      </c>
      <c r="AK229" s="5" t="s">
        <v>1783</v>
      </c>
      <c r="AL229" s="5" t="s">
        <v>52</v>
      </c>
      <c r="AM229" s="5" t="s">
        <v>52</v>
      </c>
    </row>
    <row r="230" spans="1:39" ht="30" customHeight="1">
      <c r="A230" s="8" t="s">
        <v>112</v>
      </c>
      <c r="B230" s="8" t="s">
        <v>113</v>
      </c>
      <c r="C230" s="8" t="s">
        <v>90</v>
      </c>
      <c r="D230" s="9">
        <v>1</v>
      </c>
      <c r="E230" s="11">
        <f>TRUNC(SUMIF(V229:V235, RIGHTB(O230, 1), F229:F235)*U230, 2)</f>
        <v>52.88</v>
      </c>
      <c r="F230" s="12">
        <f t="shared" si="38"/>
        <v>52.8</v>
      </c>
      <c r="G230" s="11">
        <v>0</v>
      </c>
      <c r="H230" s="12">
        <f t="shared" si="39"/>
        <v>0</v>
      </c>
      <c r="I230" s="11">
        <v>0</v>
      </c>
      <c r="J230" s="12">
        <f t="shared" si="40"/>
        <v>0</v>
      </c>
      <c r="K230" s="11">
        <f t="shared" si="41"/>
        <v>52.8</v>
      </c>
      <c r="L230" s="12">
        <f t="shared" si="41"/>
        <v>52.8</v>
      </c>
      <c r="M230" s="8" t="s">
        <v>52</v>
      </c>
      <c r="N230" s="5" t="s">
        <v>299</v>
      </c>
      <c r="O230" s="5" t="s">
        <v>91</v>
      </c>
      <c r="P230" s="5" t="s">
        <v>62</v>
      </c>
      <c r="Q230" s="5" t="s">
        <v>62</v>
      </c>
      <c r="R230" s="5" t="s">
        <v>62</v>
      </c>
      <c r="S230" s="1">
        <v>0</v>
      </c>
      <c r="T230" s="1">
        <v>0</v>
      </c>
      <c r="U230" s="1">
        <v>0.03</v>
      </c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5" t="s">
        <v>52</v>
      </c>
      <c r="AK230" s="5" t="s">
        <v>1784</v>
      </c>
      <c r="AL230" s="5" t="s">
        <v>52</v>
      </c>
      <c r="AM230" s="5" t="s">
        <v>52</v>
      </c>
    </row>
    <row r="231" spans="1:39" ht="30" customHeight="1">
      <c r="A231" s="8" t="s">
        <v>1769</v>
      </c>
      <c r="B231" s="8" t="s">
        <v>52</v>
      </c>
      <c r="C231" s="8" t="s">
        <v>1471</v>
      </c>
      <c r="D231" s="9">
        <v>8.0000000000000002E-3</v>
      </c>
      <c r="E231" s="11">
        <f>단가대비표!O83</f>
        <v>7560</v>
      </c>
      <c r="F231" s="12">
        <f t="shared" si="38"/>
        <v>60.4</v>
      </c>
      <c r="G231" s="11">
        <f>단가대비표!P83</f>
        <v>0</v>
      </c>
      <c r="H231" s="12">
        <f t="shared" si="39"/>
        <v>0</v>
      </c>
      <c r="I231" s="11">
        <f>단가대비표!V83</f>
        <v>0</v>
      </c>
      <c r="J231" s="12">
        <f t="shared" si="40"/>
        <v>0</v>
      </c>
      <c r="K231" s="11">
        <f t="shared" si="41"/>
        <v>7560</v>
      </c>
      <c r="L231" s="12">
        <f t="shared" si="41"/>
        <v>60.4</v>
      </c>
      <c r="M231" s="8" t="s">
        <v>52</v>
      </c>
      <c r="N231" s="5" t="s">
        <v>299</v>
      </c>
      <c r="O231" s="5" t="s">
        <v>1770</v>
      </c>
      <c r="P231" s="5" t="s">
        <v>62</v>
      </c>
      <c r="Q231" s="5" t="s">
        <v>62</v>
      </c>
      <c r="R231" s="5" t="s">
        <v>63</v>
      </c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5" t="s">
        <v>52</v>
      </c>
      <c r="AK231" s="5" t="s">
        <v>1785</v>
      </c>
      <c r="AL231" s="5" t="s">
        <v>52</v>
      </c>
      <c r="AM231" s="5" t="s">
        <v>52</v>
      </c>
    </row>
    <row r="232" spans="1:39" ht="30" customHeight="1">
      <c r="A232" s="8" t="s">
        <v>1772</v>
      </c>
      <c r="B232" s="8" t="s">
        <v>1773</v>
      </c>
      <c r="C232" s="8" t="s">
        <v>1774</v>
      </c>
      <c r="D232" s="9">
        <v>2.9000000000000001E-2</v>
      </c>
      <c r="E232" s="11">
        <f>단가대비표!O84</f>
        <v>8000</v>
      </c>
      <c r="F232" s="12">
        <f t="shared" si="38"/>
        <v>232</v>
      </c>
      <c r="G232" s="11">
        <f>단가대비표!P84</f>
        <v>0</v>
      </c>
      <c r="H232" s="12">
        <f t="shared" si="39"/>
        <v>0</v>
      </c>
      <c r="I232" s="11">
        <f>단가대비표!V84</f>
        <v>0</v>
      </c>
      <c r="J232" s="12">
        <f t="shared" si="40"/>
        <v>0</v>
      </c>
      <c r="K232" s="11">
        <f t="shared" si="41"/>
        <v>8000</v>
      </c>
      <c r="L232" s="12">
        <f t="shared" si="41"/>
        <v>232</v>
      </c>
      <c r="M232" s="8" t="s">
        <v>52</v>
      </c>
      <c r="N232" s="5" t="s">
        <v>299</v>
      </c>
      <c r="O232" s="5" t="s">
        <v>1775</v>
      </c>
      <c r="P232" s="5" t="s">
        <v>62</v>
      </c>
      <c r="Q232" s="5" t="s">
        <v>62</v>
      </c>
      <c r="R232" s="5" t="s">
        <v>63</v>
      </c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5" t="s">
        <v>52</v>
      </c>
      <c r="AK232" s="5" t="s">
        <v>1786</v>
      </c>
      <c r="AL232" s="5" t="s">
        <v>52</v>
      </c>
      <c r="AM232" s="5" t="s">
        <v>52</v>
      </c>
    </row>
    <row r="233" spans="1:39" ht="30" customHeight="1">
      <c r="A233" s="8" t="s">
        <v>1749</v>
      </c>
      <c r="B233" s="8" t="s">
        <v>78</v>
      </c>
      <c r="C233" s="8" t="s">
        <v>79</v>
      </c>
      <c r="D233" s="9">
        <v>3.5999999999999997E-2</v>
      </c>
      <c r="E233" s="11">
        <f>단가대비표!O299</f>
        <v>0</v>
      </c>
      <c r="F233" s="12">
        <f t="shared" si="38"/>
        <v>0</v>
      </c>
      <c r="G233" s="11">
        <f>단가대비표!P299</f>
        <v>174352</v>
      </c>
      <c r="H233" s="12">
        <f t="shared" si="39"/>
        <v>6276.6</v>
      </c>
      <c r="I233" s="11">
        <f>단가대비표!V299</f>
        <v>0</v>
      </c>
      <c r="J233" s="12">
        <f t="shared" si="40"/>
        <v>0</v>
      </c>
      <c r="K233" s="11">
        <f t="shared" si="41"/>
        <v>174352</v>
      </c>
      <c r="L233" s="12">
        <f t="shared" si="41"/>
        <v>6276.6</v>
      </c>
      <c r="M233" s="8" t="s">
        <v>52</v>
      </c>
      <c r="N233" s="5" t="s">
        <v>299</v>
      </c>
      <c r="O233" s="5" t="s">
        <v>1750</v>
      </c>
      <c r="P233" s="5" t="s">
        <v>62</v>
      </c>
      <c r="Q233" s="5" t="s">
        <v>62</v>
      </c>
      <c r="R233" s="5" t="s">
        <v>63</v>
      </c>
      <c r="S233" s="1"/>
      <c r="T233" s="1"/>
      <c r="U233" s="1"/>
      <c r="V233" s="1"/>
      <c r="W233" s="1">
        <v>2</v>
      </c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5" t="s">
        <v>52</v>
      </c>
      <c r="AK233" s="5" t="s">
        <v>1787</v>
      </c>
      <c r="AL233" s="5" t="s">
        <v>52</v>
      </c>
      <c r="AM233" s="5" t="s">
        <v>52</v>
      </c>
    </row>
    <row r="234" spans="1:39" ht="30" customHeight="1">
      <c r="A234" s="8" t="s">
        <v>77</v>
      </c>
      <c r="B234" s="8" t="s">
        <v>78</v>
      </c>
      <c r="C234" s="8" t="s">
        <v>79</v>
      </c>
      <c r="D234" s="9">
        <v>4.4999999999999997E-3</v>
      </c>
      <c r="E234" s="11">
        <f>단가대비표!O289</f>
        <v>0</v>
      </c>
      <c r="F234" s="12">
        <f t="shared" si="38"/>
        <v>0</v>
      </c>
      <c r="G234" s="11">
        <f>단가대비표!P289</f>
        <v>130264</v>
      </c>
      <c r="H234" s="12">
        <f t="shared" si="39"/>
        <v>586.1</v>
      </c>
      <c r="I234" s="11">
        <f>단가대비표!V289</f>
        <v>0</v>
      </c>
      <c r="J234" s="12">
        <f t="shared" si="40"/>
        <v>0</v>
      </c>
      <c r="K234" s="11">
        <f t="shared" si="41"/>
        <v>130264</v>
      </c>
      <c r="L234" s="12">
        <f t="shared" si="41"/>
        <v>586.1</v>
      </c>
      <c r="M234" s="8" t="s">
        <v>52</v>
      </c>
      <c r="N234" s="5" t="s">
        <v>299</v>
      </c>
      <c r="O234" s="5" t="s">
        <v>80</v>
      </c>
      <c r="P234" s="5" t="s">
        <v>62</v>
      </c>
      <c r="Q234" s="5" t="s">
        <v>62</v>
      </c>
      <c r="R234" s="5" t="s">
        <v>63</v>
      </c>
      <c r="S234" s="1"/>
      <c r="T234" s="1"/>
      <c r="U234" s="1"/>
      <c r="V234" s="1"/>
      <c r="W234" s="1">
        <v>2</v>
      </c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5" t="s">
        <v>52</v>
      </c>
      <c r="AK234" s="5" t="s">
        <v>1788</v>
      </c>
      <c r="AL234" s="5" t="s">
        <v>52</v>
      </c>
      <c r="AM234" s="5" t="s">
        <v>52</v>
      </c>
    </row>
    <row r="235" spans="1:39" ht="30" customHeight="1">
      <c r="A235" s="8" t="s">
        <v>88</v>
      </c>
      <c r="B235" s="8" t="s">
        <v>1483</v>
      </c>
      <c r="C235" s="8" t="s">
        <v>90</v>
      </c>
      <c r="D235" s="9">
        <v>1</v>
      </c>
      <c r="E235" s="11">
        <f>TRUNC(SUMIF(W229:W235, RIGHTB(O235, 1), H229:H235)*U235, 2)</f>
        <v>205.88</v>
      </c>
      <c r="F235" s="12">
        <f t="shared" si="38"/>
        <v>205.8</v>
      </c>
      <c r="G235" s="11">
        <v>0</v>
      </c>
      <c r="H235" s="12">
        <f t="shared" si="39"/>
        <v>0</v>
      </c>
      <c r="I235" s="11">
        <v>0</v>
      </c>
      <c r="J235" s="12">
        <f t="shared" si="40"/>
        <v>0</v>
      </c>
      <c r="K235" s="11">
        <f t="shared" si="41"/>
        <v>205.8</v>
      </c>
      <c r="L235" s="12">
        <f t="shared" si="41"/>
        <v>205.8</v>
      </c>
      <c r="M235" s="8" t="s">
        <v>52</v>
      </c>
      <c r="N235" s="5" t="s">
        <v>299</v>
      </c>
      <c r="O235" s="5" t="s">
        <v>213</v>
      </c>
      <c r="P235" s="5" t="s">
        <v>62</v>
      </c>
      <c r="Q235" s="5" t="s">
        <v>62</v>
      </c>
      <c r="R235" s="5" t="s">
        <v>62</v>
      </c>
      <c r="S235" s="1">
        <v>1</v>
      </c>
      <c r="T235" s="1">
        <v>0</v>
      </c>
      <c r="U235" s="1">
        <v>0.03</v>
      </c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5" t="s">
        <v>52</v>
      </c>
      <c r="AK235" s="5" t="s">
        <v>1789</v>
      </c>
      <c r="AL235" s="5" t="s">
        <v>52</v>
      </c>
      <c r="AM235" s="5" t="s">
        <v>52</v>
      </c>
    </row>
    <row r="236" spans="1:39" ht="30" customHeight="1">
      <c r="A236" s="8" t="s">
        <v>1467</v>
      </c>
      <c r="B236" s="8" t="s">
        <v>52</v>
      </c>
      <c r="C236" s="8" t="s">
        <v>52</v>
      </c>
      <c r="D236" s="9"/>
      <c r="E236" s="11"/>
      <c r="F236" s="12">
        <f>TRUNC(SUMIF(N229:N235, N228, F229:F235),0)</f>
        <v>2313</v>
      </c>
      <c r="G236" s="11"/>
      <c r="H236" s="12">
        <f>TRUNC(SUMIF(N229:N235, N228, H229:H235),0)</f>
        <v>6862</v>
      </c>
      <c r="I236" s="11"/>
      <c r="J236" s="12">
        <f>TRUNC(SUMIF(N229:N235, N228, J229:J235),0)</f>
        <v>0</v>
      </c>
      <c r="K236" s="11"/>
      <c r="L236" s="12">
        <f>F236+H236+J236</f>
        <v>9175</v>
      </c>
      <c r="M236" s="8" t="s">
        <v>52</v>
      </c>
      <c r="N236" s="5" t="s">
        <v>94</v>
      </c>
      <c r="O236" s="5" t="s">
        <v>94</v>
      </c>
      <c r="P236" s="5" t="s">
        <v>52</v>
      </c>
      <c r="Q236" s="5" t="s">
        <v>52</v>
      </c>
      <c r="R236" s="5" t="s">
        <v>52</v>
      </c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5" t="s">
        <v>52</v>
      </c>
      <c r="AK236" s="5" t="s">
        <v>52</v>
      </c>
      <c r="AL236" s="5" t="s">
        <v>52</v>
      </c>
      <c r="AM236" s="5" t="s">
        <v>52</v>
      </c>
    </row>
    <row r="237" spans="1:39" ht="30" customHeight="1">
      <c r="A237" s="9"/>
      <c r="B237" s="9"/>
      <c r="C237" s="9"/>
      <c r="D237" s="9"/>
      <c r="E237" s="11"/>
      <c r="F237" s="12"/>
      <c r="G237" s="11"/>
      <c r="H237" s="12"/>
      <c r="I237" s="11"/>
      <c r="J237" s="12"/>
      <c r="K237" s="11"/>
      <c r="L237" s="12"/>
      <c r="M237" s="9"/>
    </row>
    <row r="238" spans="1:39" ht="30" customHeight="1">
      <c r="A238" s="24" t="s">
        <v>1790</v>
      </c>
      <c r="B238" s="24"/>
      <c r="C238" s="24"/>
      <c r="D238" s="24"/>
      <c r="E238" s="25"/>
      <c r="F238" s="26"/>
      <c r="G238" s="25"/>
      <c r="H238" s="26"/>
      <c r="I238" s="25"/>
      <c r="J238" s="26"/>
      <c r="K238" s="25"/>
      <c r="L238" s="26"/>
      <c r="M238" s="24"/>
      <c r="N238" s="2" t="s">
        <v>303</v>
      </c>
    </row>
    <row r="239" spans="1:39" ht="30" customHeight="1">
      <c r="A239" s="8" t="s">
        <v>1764</v>
      </c>
      <c r="B239" s="8" t="s">
        <v>1791</v>
      </c>
      <c r="C239" s="8" t="s">
        <v>323</v>
      </c>
      <c r="D239" s="9">
        <v>1.05</v>
      </c>
      <c r="E239" s="11">
        <f>단가대비표!O103</f>
        <v>2013</v>
      </c>
      <c r="F239" s="12">
        <f t="shared" ref="F239:F245" si="42">TRUNC(E239*D239,1)</f>
        <v>2113.6</v>
      </c>
      <c r="G239" s="11">
        <f>단가대비표!P103</f>
        <v>0</v>
      </c>
      <c r="H239" s="12">
        <f t="shared" ref="H239:H245" si="43">TRUNC(G239*D239,1)</f>
        <v>0</v>
      </c>
      <c r="I239" s="11">
        <f>단가대비표!V103</f>
        <v>0</v>
      </c>
      <c r="J239" s="12">
        <f t="shared" ref="J239:J245" si="44">TRUNC(I239*D239,1)</f>
        <v>0</v>
      </c>
      <c r="K239" s="11">
        <f t="shared" ref="K239:L245" si="45">TRUNC(E239+G239+I239,1)</f>
        <v>2013</v>
      </c>
      <c r="L239" s="12">
        <f t="shared" si="45"/>
        <v>2113.6</v>
      </c>
      <c r="M239" s="8" t="s">
        <v>52</v>
      </c>
      <c r="N239" s="5" t="s">
        <v>303</v>
      </c>
      <c r="O239" s="5" t="s">
        <v>1792</v>
      </c>
      <c r="P239" s="5" t="s">
        <v>62</v>
      </c>
      <c r="Q239" s="5" t="s">
        <v>62</v>
      </c>
      <c r="R239" s="5" t="s">
        <v>63</v>
      </c>
      <c r="S239" s="1"/>
      <c r="T239" s="1"/>
      <c r="U239" s="1"/>
      <c r="V239" s="1">
        <v>1</v>
      </c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5" t="s">
        <v>52</v>
      </c>
      <c r="AK239" s="5" t="s">
        <v>1793</v>
      </c>
      <c r="AL239" s="5" t="s">
        <v>52</v>
      </c>
      <c r="AM239" s="5" t="s">
        <v>52</v>
      </c>
    </row>
    <row r="240" spans="1:39" ht="30" customHeight="1">
      <c r="A240" s="8" t="s">
        <v>112</v>
      </c>
      <c r="B240" s="8" t="s">
        <v>113</v>
      </c>
      <c r="C240" s="8" t="s">
        <v>90</v>
      </c>
      <c r="D240" s="9">
        <v>1</v>
      </c>
      <c r="E240" s="11">
        <f>TRUNC(SUMIF(V239:V245, RIGHTB(O240, 1), F239:F245)*U240, 2)</f>
        <v>63.4</v>
      </c>
      <c r="F240" s="12">
        <f t="shared" si="42"/>
        <v>63.4</v>
      </c>
      <c r="G240" s="11">
        <v>0</v>
      </c>
      <c r="H240" s="12">
        <f t="shared" si="43"/>
        <v>0</v>
      </c>
      <c r="I240" s="11">
        <v>0</v>
      </c>
      <c r="J240" s="12">
        <f t="shared" si="44"/>
        <v>0</v>
      </c>
      <c r="K240" s="11">
        <f t="shared" si="45"/>
        <v>63.4</v>
      </c>
      <c r="L240" s="12">
        <f t="shared" si="45"/>
        <v>63.4</v>
      </c>
      <c r="M240" s="8" t="s">
        <v>52</v>
      </c>
      <c r="N240" s="5" t="s">
        <v>303</v>
      </c>
      <c r="O240" s="5" t="s">
        <v>91</v>
      </c>
      <c r="P240" s="5" t="s">
        <v>62</v>
      </c>
      <c r="Q240" s="5" t="s">
        <v>62</v>
      </c>
      <c r="R240" s="5" t="s">
        <v>62</v>
      </c>
      <c r="S240" s="1">
        <v>0</v>
      </c>
      <c r="T240" s="1">
        <v>0</v>
      </c>
      <c r="U240" s="1">
        <v>0.03</v>
      </c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5" t="s">
        <v>52</v>
      </c>
      <c r="AK240" s="5" t="s">
        <v>1794</v>
      </c>
      <c r="AL240" s="5" t="s">
        <v>52</v>
      </c>
      <c r="AM240" s="5" t="s">
        <v>52</v>
      </c>
    </row>
    <row r="241" spans="1:39" ht="30" customHeight="1">
      <c r="A241" s="8" t="s">
        <v>1769</v>
      </c>
      <c r="B241" s="8" t="s">
        <v>52</v>
      </c>
      <c r="C241" s="8" t="s">
        <v>1471</v>
      </c>
      <c r="D241" s="9">
        <v>8.0000000000000002E-3</v>
      </c>
      <c r="E241" s="11">
        <f>단가대비표!O83</f>
        <v>7560</v>
      </c>
      <c r="F241" s="12">
        <f t="shared" si="42"/>
        <v>60.4</v>
      </c>
      <c r="G241" s="11">
        <f>단가대비표!P83</f>
        <v>0</v>
      </c>
      <c r="H241" s="12">
        <f t="shared" si="43"/>
        <v>0</v>
      </c>
      <c r="I241" s="11">
        <f>단가대비표!V83</f>
        <v>0</v>
      </c>
      <c r="J241" s="12">
        <f t="shared" si="44"/>
        <v>0</v>
      </c>
      <c r="K241" s="11">
        <f t="shared" si="45"/>
        <v>7560</v>
      </c>
      <c r="L241" s="12">
        <f t="shared" si="45"/>
        <v>60.4</v>
      </c>
      <c r="M241" s="8" t="s">
        <v>52</v>
      </c>
      <c r="N241" s="5" t="s">
        <v>303</v>
      </c>
      <c r="O241" s="5" t="s">
        <v>1770</v>
      </c>
      <c r="P241" s="5" t="s">
        <v>62</v>
      </c>
      <c r="Q241" s="5" t="s">
        <v>62</v>
      </c>
      <c r="R241" s="5" t="s">
        <v>63</v>
      </c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5" t="s">
        <v>52</v>
      </c>
      <c r="AK241" s="5" t="s">
        <v>1795</v>
      </c>
      <c r="AL241" s="5" t="s">
        <v>52</v>
      </c>
      <c r="AM241" s="5" t="s">
        <v>52</v>
      </c>
    </row>
    <row r="242" spans="1:39" ht="30" customHeight="1">
      <c r="A242" s="8" t="s">
        <v>1772</v>
      </c>
      <c r="B242" s="8" t="s">
        <v>1773</v>
      </c>
      <c r="C242" s="8" t="s">
        <v>1774</v>
      </c>
      <c r="D242" s="9">
        <v>2.9000000000000001E-2</v>
      </c>
      <c r="E242" s="11">
        <f>단가대비표!O84</f>
        <v>8000</v>
      </c>
      <c r="F242" s="12">
        <f t="shared" si="42"/>
        <v>232</v>
      </c>
      <c r="G242" s="11">
        <f>단가대비표!P84</f>
        <v>0</v>
      </c>
      <c r="H242" s="12">
        <f t="shared" si="43"/>
        <v>0</v>
      </c>
      <c r="I242" s="11">
        <f>단가대비표!V84</f>
        <v>0</v>
      </c>
      <c r="J242" s="12">
        <f t="shared" si="44"/>
        <v>0</v>
      </c>
      <c r="K242" s="11">
        <f t="shared" si="45"/>
        <v>8000</v>
      </c>
      <c r="L242" s="12">
        <f t="shared" si="45"/>
        <v>232</v>
      </c>
      <c r="M242" s="8" t="s">
        <v>52</v>
      </c>
      <c r="N242" s="5" t="s">
        <v>303</v>
      </c>
      <c r="O242" s="5" t="s">
        <v>1775</v>
      </c>
      <c r="P242" s="5" t="s">
        <v>62</v>
      </c>
      <c r="Q242" s="5" t="s">
        <v>62</v>
      </c>
      <c r="R242" s="5" t="s">
        <v>63</v>
      </c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5" t="s">
        <v>52</v>
      </c>
      <c r="AK242" s="5" t="s">
        <v>1796</v>
      </c>
      <c r="AL242" s="5" t="s">
        <v>52</v>
      </c>
      <c r="AM242" s="5" t="s">
        <v>52</v>
      </c>
    </row>
    <row r="243" spans="1:39" ht="30" customHeight="1">
      <c r="A243" s="8" t="s">
        <v>1749</v>
      </c>
      <c r="B243" s="8" t="s">
        <v>78</v>
      </c>
      <c r="C243" s="8" t="s">
        <v>79</v>
      </c>
      <c r="D243" s="9">
        <v>4.0500000000000001E-2</v>
      </c>
      <c r="E243" s="11">
        <f>단가대비표!O299</f>
        <v>0</v>
      </c>
      <c r="F243" s="12">
        <f t="shared" si="42"/>
        <v>0</v>
      </c>
      <c r="G243" s="11">
        <f>단가대비표!P299</f>
        <v>174352</v>
      </c>
      <c r="H243" s="12">
        <f t="shared" si="43"/>
        <v>7061.2</v>
      </c>
      <c r="I243" s="11">
        <f>단가대비표!V299</f>
        <v>0</v>
      </c>
      <c r="J243" s="12">
        <f t="shared" si="44"/>
        <v>0</v>
      </c>
      <c r="K243" s="11">
        <f t="shared" si="45"/>
        <v>174352</v>
      </c>
      <c r="L243" s="12">
        <f t="shared" si="45"/>
        <v>7061.2</v>
      </c>
      <c r="M243" s="8" t="s">
        <v>52</v>
      </c>
      <c r="N243" s="5" t="s">
        <v>303</v>
      </c>
      <c r="O243" s="5" t="s">
        <v>1750</v>
      </c>
      <c r="P243" s="5" t="s">
        <v>62</v>
      </c>
      <c r="Q243" s="5" t="s">
        <v>62</v>
      </c>
      <c r="R243" s="5" t="s">
        <v>63</v>
      </c>
      <c r="S243" s="1"/>
      <c r="T243" s="1"/>
      <c r="U243" s="1"/>
      <c r="V243" s="1"/>
      <c r="W243" s="1">
        <v>2</v>
      </c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5" t="s">
        <v>52</v>
      </c>
      <c r="AK243" s="5" t="s">
        <v>1797</v>
      </c>
      <c r="AL243" s="5" t="s">
        <v>52</v>
      </c>
      <c r="AM243" s="5" t="s">
        <v>52</v>
      </c>
    </row>
    <row r="244" spans="1:39" ht="30" customHeight="1">
      <c r="A244" s="8" t="s">
        <v>77</v>
      </c>
      <c r="B244" s="8" t="s">
        <v>78</v>
      </c>
      <c r="C244" s="8" t="s">
        <v>79</v>
      </c>
      <c r="D244" s="9">
        <v>5.4000000000000003E-3</v>
      </c>
      <c r="E244" s="11">
        <f>단가대비표!O289</f>
        <v>0</v>
      </c>
      <c r="F244" s="12">
        <f t="shared" si="42"/>
        <v>0</v>
      </c>
      <c r="G244" s="11">
        <f>단가대비표!P289</f>
        <v>130264</v>
      </c>
      <c r="H244" s="12">
        <f t="shared" si="43"/>
        <v>703.4</v>
      </c>
      <c r="I244" s="11">
        <f>단가대비표!V289</f>
        <v>0</v>
      </c>
      <c r="J244" s="12">
        <f t="shared" si="44"/>
        <v>0</v>
      </c>
      <c r="K244" s="11">
        <f t="shared" si="45"/>
        <v>130264</v>
      </c>
      <c r="L244" s="12">
        <f t="shared" si="45"/>
        <v>703.4</v>
      </c>
      <c r="M244" s="8" t="s">
        <v>52</v>
      </c>
      <c r="N244" s="5" t="s">
        <v>303</v>
      </c>
      <c r="O244" s="5" t="s">
        <v>80</v>
      </c>
      <c r="P244" s="5" t="s">
        <v>62</v>
      </c>
      <c r="Q244" s="5" t="s">
        <v>62</v>
      </c>
      <c r="R244" s="5" t="s">
        <v>63</v>
      </c>
      <c r="S244" s="1"/>
      <c r="T244" s="1"/>
      <c r="U244" s="1"/>
      <c r="V244" s="1"/>
      <c r="W244" s="1">
        <v>2</v>
      </c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5" t="s">
        <v>52</v>
      </c>
      <c r="AK244" s="5" t="s">
        <v>1798</v>
      </c>
      <c r="AL244" s="5" t="s">
        <v>52</v>
      </c>
      <c r="AM244" s="5" t="s">
        <v>52</v>
      </c>
    </row>
    <row r="245" spans="1:39" ht="30" customHeight="1">
      <c r="A245" s="8" t="s">
        <v>88</v>
      </c>
      <c r="B245" s="8" t="s">
        <v>1483</v>
      </c>
      <c r="C245" s="8" t="s">
        <v>90</v>
      </c>
      <c r="D245" s="9">
        <v>1</v>
      </c>
      <c r="E245" s="11">
        <f>TRUNC(SUMIF(W239:W245, RIGHTB(O245, 1), H239:H245)*U245, 2)</f>
        <v>232.93</v>
      </c>
      <c r="F245" s="12">
        <f t="shared" si="42"/>
        <v>232.9</v>
      </c>
      <c r="G245" s="11">
        <v>0</v>
      </c>
      <c r="H245" s="12">
        <f t="shared" si="43"/>
        <v>0</v>
      </c>
      <c r="I245" s="11">
        <v>0</v>
      </c>
      <c r="J245" s="12">
        <f t="shared" si="44"/>
        <v>0</v>
      </c>
      <c r="K245" s="11">
        <f t="shared" si="45"/>
        <v>232.9</v>
      </c>
      <c r="L245" s="12">
        <f t="shared" si="45"/>
        <v>232.9</v>
      </c>
      <c r="M245" s="8" t="s">
        <v>52</v>
      </c>
      <c r="N245" s="5" t="s">
        <v>303</v>
      </c>
      <c r="O245" s="5" t="s">
        <v>213</v>
      </c>
      <c r="P245" s="5" t="s">
        <v>62</v>
      </c>
      <c r="Q245" s="5" t="s">
        <v>62</v>
      </c>
      <c r="R245" s="5" t="s">
        <v>62</v>
      </c>
      <c r="S245" s="1">
        <v>1</v>
      </c>
      <c r="T245" s="1">
        <v>0</v>
      </c>
      <c r="U245" s="1">
        <v>0.03</v>
      </c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5" t="s">
        <v>52</v>
      </c>
      <c r="AK245" s="5" t="s">
        <v>1799</v>
      </c>
      <c r="AL245" s="5" t="s">
        <v>52</v>
      </c>
      <c r="AM245" s="5" t="s">
        <v>52</v>
      </c>
    </row>
    <row r="246" spans="1:39" ht="30" customHeight="1">
      <c r="A246" s="8" t="s">
        <v>1467</v>
      </c>
      <c r="B246" s="8" t="s">
        <v>52</v>
      </c>
      <c r="C246" s="8" t="s">
        <v>52</v>
      </c>
      <c r="D246" s="9"/>
      <c r="E246" s="11"/>
      <c r="F246" s="12">
        <f>TRUNC(SUMIF(N239:N245, N238, F239:F245),0)</f>
        <v>2702</v>
      </c>
      <c r="G246" s="11"/>
      <c r="H246" s="12">
        <f>TRUNC(SUMIF(N239:N245, N238, H239:H245),0)</f>
        <v>7764</v>
      </c>
      <c r="I246" s="11"/>
      <c r="J246" s="12">
        <f>TRUNC(SUMIF(N239:N245, N238, J239:J245),0)</f>
        <v>0</v>
      </c>
      <c r="K246" s="11"/>
      <c r="L246" s="12">
        <f>F246+H246+J246</f>
        <v>10466</v>
      </c>
      <c r="M246" s="8" t="s">
        <v>52</v>
      </c>
      <c r="N246" s="5" t="s">
        <v>94</v>
      </c>
      <c r="O246" s="5" t="s">
        <v>94</v>
      </c>
      <c r="P246" s="5" t="s">
        <v>52</v>
      </c>
      <c r="Q246" s="5" t="s">
        <v>52</v>
      </c>
      <c r="R246" s="5" t="s">
        <v>52</v>
      </c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5" t="s">
        <v>52</v>
      </c>
      <c r="AK246" s="5" t="s">
        <v>52</v>
      </c>
      <c r="AL246" s="5" t="s">
        <v>52</v>
      </c>
      <c r="AM246" s="5" t="s">
        <v>52</v>
      </c>
    </row>
    <row r="247" spans="1:39" ht="30" customHeight="1">
      <c r="A247" s="9"/>
      <c r="B247" s="9"/>
      <c r="C247" s="9"/>
      <c r="D247" s="9"/>
      <c r="E247" s="11"/>
      <c r="F247" s="12"/>
      <c r="G247" s="11"/>
      <c r="H247" s="12"/>
      <c r="I247" s="11"/>
      <c r="J247" s="12"/>
      <c r="K247" s="11"/>
      <c r="L247" s="12"/>
      <c r="M247" s="9"/>
    </row>
    <row r="248" spans="1:39" ht="30" customHeight="1">
      <c r="A248" s="24" t="s">
        <v>1800</v>
      </c>
      <c r="B248" s="24"/>
      <c r="C248" s="24"/>
      <c r="D248" s="24"/>
      <c r="E248" s="25"/>
      <c r="F248" s="26"/>
      <c r="G248" s="25"/>
      <c r="H248" s="26"/>
      <c r="I248" s="25"/>
      <c r="J248" s="26"/>
      <c r="K248" s="25"/>
      <c r="L248" s="26"/>
      <c r="M248" s="24"/>
      <c r="N248" s="2" t="s">
        <v>307</v>
      </c>
    </row>
    <row r="249" spans="1:39" ht="30" customHeight="1">
      <c r="A249" s="8" t="s">
        <v>1764</v>
      </c>
      <c r="B249" s="8" t="s">
        <v>1801</v>
      </c>
      <c r="C249" s="8" t="s">
        <v>323</v>
      </c>
      <c r="D249" s="9">
        <v>1.05</v>
      </c>
      <c r="E249" s="11">
        <f>단가대비표!O104</f>
        <v>2542</v>
      </c>
      <c r="F249" s="12">
        <f t="shared" ref="F249:F255" si="46">TRUNC(E249*D249,1)</f>
        <v>2669.1</v>
      </c>
      <c r="G249" s="11">
        <f>단가대비표!P104</f>
        <v>0</v>
      </c>
      <c r="H249" s="12">
        <f t="shared" ref="H249:H255" si="47">TRUNC(G249*D249,1)</f>
        <v>0</v>
      </c>
      <c r="I249" s="11">
        <f>단가대비표!V104</f>
        <v>0</v>
      </c>
      <c r="J249" s="12">
        <f t="shared" ref="J249:J255" si="48">TRUNC(I249*D249,1)</f>
        <v>0</v>
      </c>
      <c r="K249" s="11">
        <f t="shared" ref="K249:L255" si="49">TRUNC(E249+G249+I249,1)</f>
        <v>2542</v>
      </c>
      <c r="L249" s="12">
        <f t="shared" si="49"/>
        <v>2669.1</v>
      </c>
      <c r="M249" s="8" t="s">
        <v>52</v>
      </c>
      <c r="N249" s="5" t="s">
        <v>307</v>
      </c>
      <c r="O249" s="5" t="s">
        <v>1802</v>
      </c>
      <c r="P249" s="5" t="s">
        <v>62</v>
      </c>
      <c r="Q249" s="5" t="s">
        <v>62</v>
      </c>
      <c r="R249" s="5" t="s">
        <v>63</v>
      </c>
      <c r="S249" s="1"/>
      <c r="T249" s="1"/>
      <c r="U249" s="1"/>
      <c r="V249" s="1">
        <v>1</v>
      </c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5" t="s">
        <v>52</v>
      </c>
      <c r="AK249" s="5" t="s">
        <v>1803</v>
      </c>
      <c r="AL249" s="5" t="s">
        <v>52</v>
      </c>
      <c r="AM249" s="5" t="s">
        <v>52</v>
      </c>
    </row>
    <row r="250" spans="1:39" ht="30" customHeight="1">
      <c r="A250" s="8" t="s">
        <v>112</v>
      </c>
      <c r="B250" s="8" t="s">
        <v>113</v>
      </c>
      <c r="C250" s="8" t="s">
        <v>90</v>
      </c>
      <c r="D250" s="9">
        <v>1</v>
      </c>
      <c r="E250" s="11">
        <f>TRUNC(SUMIF(V249:V255, RIGHTB(O250, 1), F249:F255)*U250, 2)</f>
        <v>80.069999999999993</v>
      </c>
      <c r="F250" s="12">
        <f t="shared" si="46"/>
        <v>80</v>
      </c>
      <c r="G250" s="11">
        <v>0</v>
      </c>
      <c r="H250" s="12">
        <f t="shared" si="47"/>
        <v>0</v>
      </c>
      <c r="I250" s="11">
        <v>0</v>
      </c>
      <c r="J250" s="12">
        <f t="shared" si="48"/>
        <v>0</v>
      </c>
      <c r="K250" s="11">
        <f t="shared" si="49"/>
        <v>80</v>
      </c>
      <c r="L250" s="12">
        <f t="shared" si="49"/>
        <v>80</v>
      </c>
      <c r="M250" s="8" t="s">
        <v>52</v>
      </c>
      <c r="N250" s="5" t="s">
        <v>307</v>
      </c>
      <c r="O250" s="5" t="s">
        <v>91</v>
      </c>
      <c r="P250" s="5" t="s">
        <v>62</v>
      </c>
      <c r="Q250" s="5" t="s">
        <v>62</v>
      </c>
      <c r="R250" s="5" t="s">
        <v>62</v>
      </c>
      <c r="S250" s="1">
        <v>0</v>
      </c>
      <c r="T250" s="1">
        <v>0</v>
      </c>
      <c r="U250" s="1">
        <v>0.03</v>
      </c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5" t="s">
        <v>52</v>
      </c>
      <c r="AK250" s="5" t="s">
        <v>1804</v>
      </c>
      <c r="AL250" s="5" t="s">
        <v>52</v>
      </c>
      <c r="AM250" s="5" t="s">
        <v>52</v>
      </c>
    </row>
    <row r="251" spans="1:39" ht="30" customHeight="1">
      <c r="A251" s="8" t="s">
        <v>1769</v>
      </c>
      <c r="B251" s="8" t="s">
        <v>52</v>
      </c>
      <c r="C251" s="8" t="s">
        <v>1471</v>
      </c>
      <c r="D251" s="9">
        <v>8.0000000000000002E-3</v>
      </c>
      <c r="E251" s="11">
        <f>단가대비표!O83</f>
        <v>7560</v>
      </c>
      <c r="F251" s="12">
        <f t="shared" si="46"/>
        <v>60.4</v>
      </c>
      <c r="G251" s="11">
        <f>단가대비표!P83</f>
        <v>0</v>
      </c>
      <c r="H251" s="12">
        <f t="shared" si="47"/>
        <v>0</v>
      </c>
      <c r="I251" s="11">
        <f>단가대비표!V83</f>
        <v>0</v>
      </c>
      <c r="J251" s="12">
        <f t="shared" si="48"/>
        <v>0</v>
      </c>
      <c r="K251" s="11">
        <f t="shared" si="49"/>
        <v>7560</v>
      </c>
      <c r="L251" s="12">
        <f t="shared" si="49"/>
        <v>60.4</v>
      </c>
      <c r="M251" s="8" t="s">
        <v>52</v>
      </c>
      <c r="N251" s="5" t="s">
        <v>307</v>
      </c>
      <c r="O251" s="5" t="s">
        <v>1770</v>
      </c>
      <c r="P251" s="5" t="s">
        <v>62</v>
      </c>
      <c r="Q251" s="5" t="s">
        <v>62</v>
      </c>
      <c r="R251" s="5" t="s">
        <v>63</v>
      </c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5" t="s">
        <v>52</v>
      </c>
      <c r="AK251" s="5" t="s">
        <v>1805</v>
      </c>
      <c r="AL251" s="5" t="s">
        <v>52</v>
      </c>
      <c r="AM251" s="5" t="s">
        <v>52</v>
      </c>
    </row>
    <row r="252" spans="1:39" ht="30" customHeight="1">
      <c r="A252" s="8" t="s">
        <v>1772</v>
      </c>
      <c r="B252" s="8" t="s">
        <v>1773</v>
      </c>
      <c r="C252" s="8" t="s">
        <v>1774</v>
      </c>
      <c r="D252" s="9">
        <v>0.03</v>
      </c>
      <c r="E252" s="11">
        <f>단가대비표!O84</f>
        <v>8000</v>
      </c>
      <c r="F252" s="12">
        <f t="shared" si="46"/>
        <v>240</v>
      </c>
      <c r="G252" s="11">
        <f>단가대비표!P84</f>
        <v>0</v>
      </c>
      <c r="H252" s="12">
        <f t="shared" si="47"/>
        <v>0</v>
      </c>
      <c r="I252" s="11">
        <f>단가대비표!V84</f>
        <v>0</v>
      </c>
      <c r="J252" s="12">
        <f t="shared" si="48"/>
        <v>0</v>
      </c>
      <c r="K252" s="11">
        <f t="shared" si="49"/>
        <v>8000</v>
      </c>
      <c r="L252" s="12">
        <f t="shared" si="49"/>
        <v>240</v>
      </c>
      <c r="M252" s="8" t="s">
        <v>52</v>
      </c>
      <c r="N252" s="5" t="s">
        <v>307</v>
      </c>
      <c r="O252" s="5" t="s">
        <v>1775</v>
      </c>
      <c r="P252" s="5" t="s">
        <v>62</v>
      </c>
      <c r="Q252" s="5" t="s">
        <v>62</v>
      </c>
      <c r="R252" s="5" t="s">
        <v>63</v>
      </c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5" t="s">
        <v>52</v>
      </c>
      <c r="AK252" s="5" t="s">
        <v>1806</v>
      </c>
      <c r="AL252" s="5" t="s">
        <v>52</v>
      </c>
      <c r="AM252" s="5" t="s">
        <v>52</v>
      </c>
    </row>
    <row r="253" spans="1:39" ht="30" customHeight="1">
      <c r="A253" s="8" t="s">
        <v>1749</v>
      </c>
      <c r="B253" s="8" t="s">
        <v>78</v>
      </c>
      <c r="C253" s="8" t="s">
        <v>79</v>
      </c>
      <c r="D253" s="9">
        <v>4.7699999999999999E-2</v>
      </c>
      <c r="E253" s="11">
        <f>단가대비표!O299</f>
        <v>0</v>
      </c>
      <c r="F253" s="12">
        <f t="shared" si="46"/>
        <v>0</v>
      </c>
      <c r="G253" s="11">
        <f>단가대비표!P299</f>
        <v>174352</v>
      </c>
      <c r="H253" s="12">
        <f t="shared" si="47"/>
        <v>8316.5</v>
      </c>
      <c r="I253" s="11">
        <f>단가대비표!V299</f>
        <v>0</v>
      </c>
      <c r="J253" s="12">
        <f t="shared" si="48"/>
        <v>0</v>
      </c>
      <c r="K253" s="11">
        <f t="shared" si="49"/>
        <v>174352</v>
      </c>
      <c r="L253" s="12">
        <f t="shared" si="49"/>
        <v>8316.5</v>
      </c>
      <c r="M253" s="8" t="s">
        <v>52</v>
      </c>
      <c r="N253" s="5" t="s">
        <v>307</v>
      </c>
      <c r="O253" s="5" t="s">
        <v>1750</v>
      </c>
      <c r="P253" s="5" t="s">
        <v>62</v>
      </c>
      <c r="Q253" s="5" t="s">
        <v>62</v>
      </c>
      <c r="R253" s="5" t="s">
        <v>63</v>
      </c>
      <c r="S253" s="1"/>
      <c r="T253" s="1"/>
      <c r="U253" s="1"/>
      <c r="V253" s="1"/>
      <c r="W253" s="1">
        <v>2</v>
      </c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5" t="s">
        <v>52</v>
      </c>
      <c r="AK253" s="5" t="s">
        <v>1807</v>
      </c>
      <c r="AL253" s="5" t="s">
        <v>52</v>
      </c>
      <c r="AM253" s="5" t="s">
        <v>52</v>
      </c>
    </row>
    <row r="254" spans="1:39" ht="30" customHeight="1">
      <c r="A254" s="8" t="s">
        <v>77</v>
      </c>
      <c r="B254" s="8" t="s">
        <v>78</v>
      </c>
      <c r="C254" s="8" t="s">
        <v>79</v>
      </c>
      <c r="D254" s="9">
        <v>6.3E-3</v>
      </c>
      <c r="E254" s="11">
        <f>단가대비표!O289</f>
        <v>0</v>
      </c>
      <c r="F254" s="12">
        <f t="shared" si="46"/>
        <v>0</v>
      </c>
      <c r="G254" s="11">
        <f>단가대비표!P289</f>
        <v>130264</v>
      </c>
      <c r="H254" s="12">
        <f t="shared" si="47"/>
        <v>820.6</v>
      </c>
      <c r="I254" s="11">
        <f>단가대비표!V289</f>
        <v>0</v>
      </c>
      <c r="J254" s="12">
        <f t="shared" si="48"/>
        <v>0</v>
      </c>
      <c r="K254" s="11">
        <f t="shared" si="49"/>
        <v>130264</v>
      </c>
      <c r="L254" s="12">
        <f t="shared" si="49"/>
        <v>820.6</v>
      </c>
      <c r="M254" s="8" t="s">
        <v>52</v>
      </c>
      <c r="N254" s="5" t="s">
        <v>307</v>
      </c>
      <c r="O254" s="5" t="s">
        <v>80</v>
      </c>
      <c r="P254" s="5" t="s">
        <v>62</v>
      </c>
      <c r="Q254" s="5" t="s">
        <v>62</v>
      </c>
      <c r="R254" s="5" t="s">
        <v>63</v>
      </c>
      <c r="S254" s="1"/>
      <c r="T254" s="1"/>
      <c r="U254" s="1"/>
      <c r="V254" s="1"/>
      <c r="W254" s="1">
        <v>2</v>
      </c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5" t="s">
        <v>52</v>
      </c>
      <c r="AK254" s="5" t="s">
        <v>1808</v>
      </c>
      <c r="AL254" s="5" t="s">
        <v>52</v>
      </c>
      <c r="AM254" s="5" t="s">
        <v>52</v>
      </c>
    </row>
    <row r="255" spans="1:39" ht="30" customHeight="1">
      <c r="A255" s="8" t="s">
        <v>88</v>
      </c>
      <c r="B255" s="8" t="s">
        <v>1483</v>
      </c>
      <c r="C255" s="8" t="s">
        <v>90</v>
      </c>
      <c r="D255" s="9">
        <v>1</v>
      </c>
      <c r="E255" s="11">
        <f>TRUNC(SUMIF(W249:W255, RIGHTB(O255, 1), H249:H255)*U255, 2)</f>
        <v>274.11</v>
      </c>
      <c r="F255" s="12">
        <f t="shared" si="46"/>
        <v>274.10000000000002</v>
      </c>
      <c r="G255" s="11">
        <v>0</v>
      </c>
      <c r="H255" s="12">
        <f t="shared" si="47"/>
        <v>0</v>
      </c>
      <c r="I255" s="11">
        <v>0</v>
      </c>
      <c r="J255" s="12">
        <f t="shared" si="48"/>
        <v>0</v>
      </c>
      <c r="K255" s="11">
        <f t="shared" si="49"/>
        <v>274.10000000000002</v>
      </c>
      <c r="L255" s="12">
        <f t="shared" si="49"/>
        <v>274.10000000000002</v>
      </c>
      <c r="M255" s="8" t="s">
        <v>52</v>
      </c>
      <c r="N255" s="5" t="s">
        <v>307</v>
      </c>
      <c r="O255" s="5" t="s">
        <v>213</v>
      </c>
      <c r="P255" s="5" t="s">
        <v>62</v>
      </c>
      <c r="Q255" s="5" t="s">
        <v>62</v>
      </c>
      <c r="R255" s="5" t="s">
        <v>62</v>
      </c>
      <c r="S255" s="1">
        <v>1</v>
      </c>
      <c r="T255" s="1">
        <v>0</v>
      </c>
      <c r="U255" s="1">
        <v>0.03</v>
      </c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5" t="s">
        <v>52</v>
      </c>
      <c r="AK255" s="5" t="s">
        <v>1809</v>
      </c>
      <c r="AL255" s="5" t="s">
        <v>52</v>
      </c>
      <c r="AM255" s="5" t="s">
        <v>52</v>
      </c>
    </row>
    <row r="256" spans="1:39" ht="30" customHeight="1">
      <c r="A256" s="8" t="s">
        <v>1467</v>
      </c>
      <c r="B256" s="8" t="s">
        <v>52</v>
      </c>
      <c r="C256" s="8" t="s">
        <v>52</v>
      </c>
      <c r="D256" s="9"/>
      <c r="E256" s="11"/>
      <c r="F256" s="12">
        <f>TRUNC(SUMIF(N249:N255, N248, F249:F255),0)</f>
        <v>3323</v>
      </c>
      <c r="G256" s="11"/>
      <c r="H256" s="12">
        <f>TRUNC(SUMIF(N249:N255, N248, H249:H255),0)</f>
        <v>9137</v>
      </c>
      <c r="I256" s="11"/>
      <c r="J256" s="12">
        <f>TRUNC(SUMIF(N249:N255, N248, J249:J255),0)</f>
        <v>0</v>
      </c>
      <c r="K256" s="11"/>
      <c r="L256" s="12">
        <f>F256+H256+J256</f>
        <v>12460</v>
      </c>
      <c r="M256" s="8" t="s">
        <v>52</v>
      </c>
      <c r="N256" s="5" t="s">
        <v>94</v>
      </c>
      <c r="O256" s="5" t="s">
        <v>94</v>
      </c>
      <c r="P256" s="5" t="s">
        <v>52</v>
      </c>
      <c r="Q256" s="5" t="s">
        <v>52</v>
      </c>
      <c r="R256" s="5" t="s">
        <v>52</v>
      </c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5" t="s">
        <v>52</v>
      </c>
      <c r="AK256" s="5" t="s">
        <v>52</v>
      </c>
      <c r="AL256" s="5" t="s">
        <v>52</v>
      </c>
      <c r="AM256" s="5" t="s">
        <v>52</v>
      </c>
    </row>
    <row r="257" spans="1:39" ht="30" customHeight="1">
      <c r="A257" s="9"/>
      <c r="B257" s="9"/>
      <c r="C257" s="9"/>
      <c r="D257" s="9"/>
      <c r="E257" s="11"/>
      <c r="F257" s="12"/>
      <c r="G257" s="11"/>
      <c r="H257" s="12"/>
      <c r="I257" s="11"/>
      <c r="J257" s="12"/>
      <c r="K257" s="11"/>
      <c r="L257" s="12"/>
      <c r="M257" s="9"/>
    </row>
    <row r="258" spans="1:39" ht="30" customHeight="1">
      <c r="A258" s="24" t="s">
        <v>1810</v>
      </c>
      <c r="B258" s="24"/>
      <c r="C258" s="24"/>
      <c r="D258" s="24"/>
      <c r="E258" s="25"/>
      <c r="F258" s="26"/>
      <c r="G258" s="25"/>
      <c r="H258" s="26"/>
      <c r="I258" s="25"/>
      <c r="J258" s="26"/>
      <c r="K258" s="25"/>
      <c r="L258" s="26"/>
      <c r="M258" s="24"/>
      <c r="N258" s="2" t="s">
        <v>311</v>
      </c>
    </row>
    <row r="259" spans="1:39" ht="30" customHeight="1">
      <c r="A259" s="8" t="s">
        <v>1764</v>
      </c>
      <c r="B259" s="8" t="s">
        <v>1811</v>
      </c>
      <c r="C259" s="8" t="s">
        <v>323</v>
      </c>
      <c r="D259" s="9">
        <v>1.05</v>
      </c>
      <c r="E259" s="11">
        <f>단가대비표!O105</f>
        <v>4014</v>
      </c>
      <c r="F259" s="12">
        <f t="shared" ref="F259:F265" si="50">TRUNC(E259*D259,1)</f>
        <v>4214.7</v>
      </c>
      <c r="G259" s="11">
        <f>단가대비표!P105</f>
        <v>0</v>
      </c>
      <c r="H259" s="12">
        <f t="shared" ref="H259:H265" si="51">TRUNC(G259*D259,1)</f>
        <v>0</v>
      </c>
      <c r="I259" s="11">
        <f>단가대비표!V105</f>
        <v>0</v>
      </c>
      <c r="J259" s="12">
        <f t="shared" ref="J259:J265" si="52">TRUNC(I259*D259,1)</f>
        <v>0</v>
      </c>
      <c r="K259" s="11">
        <f t="shared" ref="K259:L265" si="53">TRUNC(E259+G259+I259,1)</f>
        <v>4014</v>
      </c>
      <c r="L259" s="12">
        <f t="shared" si="53"/>
        <v>4214.7</v>
      </c>
      <c r="M259" s="8" t="s">
        <v>52</v>
      </c>
      <c r="N259" s="5" t="s">
        <v>311</v>
      </c>
      <c r="O259" s="5" t="s">
        <v>1812</v>
      </c>
      <c r="P259" s="5" t="s">
        <v>62</v>
      </c>
      <c r="Q259" s="5" t="s">
        <v>62</v>
      </c>
      <c r="R259" s="5" t="s">
        <v>63</v>
      </c>
      <c r="S259" s="1"/>
      <c r="T259" s="1"/>
      <c r="U259" s="1"/>
      <c r="V259" s="1">
        <v>1</v>
      </c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5" t="s">
        <v>52</v>
      </c>
      <c r="AK259" s="5" t="s">
        <v>1813</v>
      </c>
      <c r="AL259" s="5" t="s">
        <v>52</v>
      </c>
      <c r="AM259" s="5" t="s">
        <v>52</v>
      </c>
    </row>
    <row r="260" spans="1:39" ht="30" customHeight="1">
      <c r="A260" s="8" t="s">
        <v>112</v>
      </c>
      <c r="B260" s="8" t="s">
        <v>113</v>
      </c>
      <c r="C260" s="8" t="s">
        <v>90</v>
      </c>
      <c r="D260" s="9">
        <v>1</v>
      </c>
      <c r="E260" s="11">
        <f>TRUNC(SUMIF(V259:V265, RIGHTB(O260, 1), F259:F265)*U260, 2)</f>
        <v>126.44</v>
      </c>
      <c r="F260" s="12">
        <f t="shared" si="50"/>
        <v>126.4</v>
      </c>
      <c r="G260" s="11">
        <v>0</v>
      </c>
      <c r="H260" s="12">
        <f t="shared" si="51"/>
        <v>0</v>
      </c>
      <c r="I260" s="11">
        <v>0</v>
      </c>
      <c r="J260" s="12">
        <f t="shared" si="52"/>
        <v>0</v>
      </c>
      <c r="K260" s="11">
        <f t="shared" si="53"/>
        <v>126.4</v>
      </c>
      <c r="L260" s="12">
        <f t="shared" si="53"/>
        <v>126.4</v>
      </c>
      <c r="M260" s="8" t="s">
        <v>52</v>
      </c>
      <c r="N260" s="5" t="s">
        <v>311</v>
      </c>
      <c r="O260" s="5" t="s">
        <v>91</v>
      </c>
      <c r="P260" s="5" t="s">
        <v>62</v>
      </c>
      <c r="Q260" s="5" t="s">
        <v>62</v>
      </c>
      <c r="R260" s="5" t="s">
        <v>62</v>
      </c>
      <c r="S260" s="1">
        <v>0</v>
      </c>
      <c r="T260" s="1">
        <v>0</v>
      </c>
      <c r="U260" s="1">
        <v>0.03</v>
      </c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5" t="s">
        <v>52</v>
      </c>
      <c r="AK260" s="5" t="s">
        <v>1814</v>
      </c>
      <c r="AL260" s="5" t="s">
        <v>52</v>
      </c>
      <c r="AM260" s="5" t="s">
        <v>52</v>
      </c>
    </row>
    <row r="261" spans="1:39" ht="30" customHeight="1">
      <c r="A261" s="8" t="s">
        <v>1769</v>
      </c>
      <c r="B261" s="8" t="s">
        <v>52</v>
      </c>
      <c r="C261" s="8" t="s">
        <v>1471</v>
      </c>
      <c r="D261" s="9">
        <v>8.9999999999999993E-3</v>
      </c>
      <c r="E261" s="11">
        <f>단가대비표!O83</f>
        <v>7560</v>
      </c>
      <c r="F261" s="12">
        <f t="shared" si="50"/>
        <v>68</v>
      </c>
      <c r="G261" s="11">
        <f>단가대비표!P83</f>
        <v>0</v>
      </c>
      <c r="H261" s="12">
        <f t="shared" si="51"/>
        <v>0</v>
      </c>
      <c r="I261" s="11">
        <f>단가대비표!V83</f>
        <v>0</v>
      </c>
      <c r="J261" s="12">
        <f t="shared" si="52"/>
        <v>0</v>
      </c>
      <c r="K261" s="11">
        <f t="shared" si="53"/>
        <v>7560</v>
      </c>
      <c r="L261" s="12">
        <f t="shared" si="53"/>
        <v>68</v>
      </c>
      <c r="M261" s="8" t="s">
        <v>52</v>
      </c>
      <c r="N261" s="5" t="s">
        <v>311</v>
      </c>
      <c r="O261" s="5" t="s">
        <v>1770</v>
      </c>
      <c r="P261" s="5" t="s">
        <v>62</v>
      </c>
      <c r="Q261" s="5" t="s">
        <v>62</v>
      </c>
      <c r="R261" s="5" t="s">
        <v>63</v>
      </c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5" t="s">
        <v>52</v>
      </c>
      <c r="AK261" s="5" t="s">
        <v>1815</v>
      </c>
      <c r="AL261" s="5" t="s">
        <v>52</v>
      </c>
      <c r="AM261" s="5" t="s">
        <v>52</v>
      </c>
    </row>
    <row r="262" spans="1:39" ht="30" customHeight="1">
      <c r="A262" s="8" t="s">
        <v>1772</v>
      </c>
      <c r="B262" s="8" t="s">
        <v>1773</v>
      </c>
      <c r="C262" s="8" t="s">
        <v>1774</v>
      </c>
      <c r="D262" s="9">
        <v>3.2000000000000001E-2</v>
      </c>
      <c r="E262" s="11">
        <f>단가대비표!O84</f>
        <v>8000</v>
      </c>
      <c r="F262" s="12">
        <f t="shared" si="50"/>
        <v>256</v>
      </c>
      <c r="G262" s="11">
        <f>단가대비표!P84</f>
        <v>0</v>
      </c>
      <c r="H262" s="12">
        <f t="shared" si="51"/>
        <v>0</v>
      </c>
      <c r="I262" s="11">
        <f>단가대비표!V84</f>
        <v>0</v>
      </c>
      <c r="J262" s="12">
        <f t="shared" si="52"/>
        <v>0</v>
      </c>
      <c r="K262" s="11">
        <f t="shared" si="53"/>
        <v>8000</v>
      </c>
      <c r="L262" s="12">
        <f t="shared" si="53"/>
        <v>256</v>
      </c>
      <c r="M262" s="8" t="s">
        <v>52</v>
      </c>
      <c r="N262" s="5" t="s">
        <v>311</v>
      </c>
      <c r="O262" s="5" t="s">
        <v>1775</v>
      </c>
      <c r="P262" s="5" t="s">
        <v>62</v>
      </c>
      <c r="Q262" s="5" t="s">
        <v>62</v>
      </c>
      <c r="R262" s="5" t="s">
        <v>63</v>
      </c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5" t="s">
        <v>52</v>
      </c>
      <c r="AK262" s="5" t="s">
        <v>1816</v>
      </c>
      <c r="AL262" s="5" t="s">
        <v>52</v>
      </c>
      <c r="AM262" s="5" t="s">
        <v>52</v>
      </c>
    </row>
    <row r="263" spans="1:39" ht="30" customHeight="1">
      <c r="A263" s="8" t="s">
        <v>1749</v>
      </c>
      <c r="B263" s="8" t="s">
        <v>78</v>
      </c>
      <c r="C263" s="8" t="s">
        <v>79</v>
      </c>
      <c r="D263" s="9">
        <v>8.0100000000000005E-2</v>
      </c>
      <c r="E263" s="11">
        <f>단가대비표!O299</f>
        <v>0</v>
      </c>
      <c r="F263" s="12">
        <f t="shared" si="50"/>
        <v>0</v>
      </c>
      <c r="G263" s="11">
        <f>단가대비표!P299</f>
        <v>174352</v>
      </c>
      <c r="H263" s="12">
        <f t="shared" si="51"/>
        <v>13965.5</v>
      </c>
      <c r="I263" s="11">
        <f>단가대비표!V299</f>
        <v>0</v>
      </c>
      <c r="J263" s="12">
        <f t="shared" si="52"/>
        <v>0</v>
      </c>
      <c r="K263" s="11">
        <f t="shared" si="53"/>
        <v>174352</v>
      </c>
      <c r="L263" s="12">
        <f t="shared" si="53"/>
        <v>13965.5</v>
      </c>
      <c r="M263" s="8" t="s">
        <v>52</v>
      </c>
      <c r="N263" s="5" t="s">
        <v>311</v>
      </c>
      <c r="O263" s="5" t="s">
        <v>1750</v>
      </c>
      <c r="P263" s="5" t="s">
        <v>62</v>
      </c>
      <c r="Q263" s="5" t="s">
        <v>62</v>
      </c>
      <c r="R263" s="5" t="s">
        <v>63</v>
      </c>
      <c r="S263" s="1"/>
      <c r="T263" s="1"/>
      <c r="U263" s="1"/>
      <c r="V263" s="1"/>
      <c r="W263" s="1">
        <v>2</v>
      </c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5" t="s">
        <v>52</v>
      </c>
      <c r="AK263" s="5" t="s">
        <v>1817</v>
      </c>
      <c r="AL263" s="5" t="s">
        <v>52</v>
      </c>
      <c r="AM263" s="5" t="s">
        <v>52</v>
      </c>
    </row>
    <row r="264" spans="1:39" ht="30" customHeight="1">
      <c r="A264" s="8" t="s">
        <v>77</v>
      </c>
      <c r="B264" s="8" t="s">
        <v>78</v>
      </c>
      <c r="C264" s="8" t="s">
        <v>79</v>
      </c>
      <c r="D264" s="9">
        <v>1.0800000000000001E-2</v>
      </c>
      <c r="E264" s="11">
        <f>단가대비표!O289</f>
        <v>0</v>
      </c>
      <c r="F264" s="12">
        <f t="shared" si="50"/>
        <v>0</v>
      </c>
      <c r="G264" s="11">
        <f>단가대비표!P289</f>
        <v>130264</v>
      </c>
      <c r="H264" s="12">
        <f t="shared" si="51"/>
        <v>1406.8</v>
      </c>
      <c r="I264" s="11">
        <f>단가대비표!V289</f>
        <v>0</v>
      </c>
      <c r="J264" s="12">
        <f t="shared" si="52"/>
        <v>0</v>
      </c>
      <c r="K264" s="11">
        <f t="shared" si="53"/>
        <v>130264</v>
      </c>
      <c r="L264" s="12">
        <f t="shared" si="53"/>
        <v>1406.8</v>
      </c>
      <c r="M264" s="8" t="s">
        <v>52</v>
      </c>
      <c r="N264" s="5" t="s">
        <v>311</v>
      </c>
      <c r="O264" s="5" t="s">
        <v>80</v>
      </c>
      <c r="P264" s="5" t="s">
        <v>62</v>
      </c>
      <c r="Q264" s="5" t="s">
        <v>62</v>
      </c>
      <c r="R264" s="5" t="s">
        <v>63</v>
      </c>
      <c r="S264" s="1"/>
      <c r="T264" s="1"/>
      <c r="U264" s="1"/>
      <c r="V264" s="1"/>
      <c r="W264" s="1">
        <v>2</v>
      </c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5" t="s">
        <v>52</v>
      </c>
      <c r="AK264" s="5" t="s">
        <v>1818</v>
      </c>
      <c r="AL264" s="5" t="s">
        <v>52</v>
      </c>
      <c r="AM264" s="5" t="s">
        <v>52</v>
      </c>
    </row>
    <row r="265" spans="1:39" ht="30" customHeight="1">
      <c r="A265" s="8" t="s">
        <v>88</v>
      </c>
      <c r="B265" s="8" t="s">
        <v>1483</v>
      </c>
      <c r="C265" s="8" t="s">
        <v>90</v>
      </c>
      <c r="D265" s="9">
        <v>1</v>
      </c>
      <c r="E265" s="11">
        <f>TRUNC(SUMIF(W259:W265, RIGHTB(O265, 1), H259:H265)*U265, 2)</f>
        <v>461.16</v>
      </c>
      <c r="F265" s="12">
        <f t="shared" si="50"/>
        <v>461.1</v>
      </c>
      <c r="G265" s="11">
        <v>0</v>
      </c>
      <c r="H265" s="12">
        <f t="shared" si="51"/>
        <v>0</v>
      </c>
      <c r="I265" s="11">
        <v>0</v>
      </c>
      <c r="J265" s="12">
        <f t="shared" si="52"/>
        <v>0</v>
      </c>
      <c r="K265" s="11">
        <f t="shared" si="53"/>
        <v>461.1</v>
      </c>
      <c r="L265" s="12">
        <f t="shared" si="53"/>
        <v>461.1</v>
      </c>
      <c r="M265" s="8" t="s">
        <v>52</v>
      </c>
      <c r="N265" s="5" t="s">
        <v>311</v>
      </c>
      <c r="O265" s="5" t="s">
        <v>213</v>
      </c>
      <c r="P265" s="5" t="s">
        <v>62</v>
      </c>
      <c r="Q265" s="5" t="s">
        <v>62</v>
      </c>
      <c r="R265" s="5" t="s">
        <v>62</v>
      </c>
      <c r="S265" s="1">
        <v>1</v>
      </c>
      <c r="T265" s="1">
        <v>0</v>
      </c>
      <c r="U265" s="1">
        <v>0.03</v>
      </c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5" t="s">
        <v>52</v>
      </c>
      <c r="AK265" s="5" t="s">
        <v>1819</v>
      </c>
      <c r="AL265" s="5" t="s">
        <v>52</v>
      </c>
      <c r="AM265" s="5" t="s">
        <v>52</v>
      </c>
    </row>
    <row r="266" spans="1:39" ht="30" customHeight="1">
      <c r="A266" s="8" t="s">
        <v>1467</v>
      </c>
      <c r="B266" s="8" t="s">
        <v>52</v>
      </c>
      <c r="C266" s="8" t="s">
        <v>52</v>
      </c>
      <c r="D266" s="9"/>
      <c r="E266" s="11"/>
      <c r="F266" s="12">
        <f>TRUNC(SUMIF(N259:N265, N258, F259:F265),0)</f>
        <v>5126</v>
      </c>
      <c r="G266" s="11"/>
      <c r="H266" s="12">
        <f>TRUNC(SUMIF(N259:N265, N258, H259:H265),0)</f>
        <v>15372</v>
      </c>
      <c r="I266" s="11"/>
      <c r="J266" s="12">
        <f>TRUNC(SUMIF(N259:N265, N258, J259:J265),0)</f>
        <v>0</v>
      </c>
      <c r="K266" s="11"/>
      <c r="L266" s="12">
        <f>F266+H266+J266</f>
        <v>20498</v>
      </c>
      <c r="M266" s="8" t="s">
        <v>52</v>
      </c>
      <c r="N266" s="5" t="s">
        <v>94</v>
      </c>
      <c r="O266" s="5" t="s">
        <v>94</v>
      </c>
      <c r="P266" s="5" t="s">
        <v>52</v>
      </c>
      <c r="Q266" s="5" t="s">
        <v>52</v>
      </c>
      <c r="R266" s="5" t="s">
        <v>52</v>
      </c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5" t="s">
        <v>52</v>
      </c>
      <c r="AK266" s="5" t="s">
        <v>52</v>
      </c>
      <c r="AL266" s="5" t="s">
        <v>52</v>
      </c>
      <c r="AM266" s="5" t="s">
        <v>52</v>
      </c>
    </row>
    <row r="267" spans="1:39" ht="30" customHeight="1">
      <c r="A267" s="9"/>
      <c r="B267" s="9"/>
      <c r="C267" s="9"/>
      <c r="D267" s="9"/>
      <c r="E267" s="11"/>
      <c r="F267" s="12"/>
      <c r="G267" s="11"/>
      <c r="H267" s="12"/>
      <c r="I267" s="11"/>
      <c r="J267" s="12"/>
      <c r="K267" s="11"/>
      <c r="L267" s="12"/>
      <c r="M267" s="9"/>
    </row>
    <row r="268" spans="1:39" ht="30" customHeight="1">
      <c r="A268" s="24" t="s">
        <v>1820</v>
      </c>
      <c r="B268" s="24"/>
      <c r="C268" s="24"/>
      <c r="D268" s="24"/>
      <c r="E268" s="25"/>
      <c r="F268" s="26"/>
      <c r="G268" s="25"/>
      <c r="H268" s="26"/>
      <c r="I268" s="25"/>
      <c r="J268" s="26"/>
      <c r="K268" s="25"/>
      <c r="L268" s="26"/>
      <c r="M268" s="24"/>
      <c r="N268" s="2" t="s">
        <v>315</v>
      </c>
    </row>
    <row r="269" spans="1:39" ht="30" customHeight="1">
      <c r="A269" s="8" t="s">
        <v>1764</v>
      </c>
      <c r="B269" s="8" t="s">
        <v>1821</v>
      </c>
      <c r="C269" s="8" t="s">
        <v>323</v>
      </c>
      <c r="D269" s="9">
        <v>1.05</v>
      </c>
      <c r="E269" s="11">
        <f>단가대비표!O107</f>
        <v>8600</v>
      </c>
      <c r="F269" s="12">
        <f t="shared" ref="F269:F275" si="54">TRUNC(E269*D269,1)</f>
        <v>9030</v>
      </c>
      <c r="G269" s="11">
        <f>단가대비표!P107</f>
        <v>0</v>
      </c>
      <c r="H269" s="12">
        <f t="shared" ref="H269:H275" si="55">TRUNC(G269*D269,1)</f>
        <v>0</v>
      </c>
      <c r="I269" s="11">
        <f>단가대비표!V107</f>
        <v>0</v>
      </c>
      <c r="J269" s="12">
        <f t="shared" ref="J269:J275" si="56">TRUNC(I269*D269,1)</f>
        <v>0</v>
      </c>
      <c r="K269" s="11">
        <f t="shared" ref="K269:L275" si="57">TRUNC(E269+G269+I269,1)</f>
        <v>8600</v>
      </c>
      <c r="L269" s="12">
        <f t="shared" si="57"/>
        <v>9030</v>
      </c>
      <c r="M269" s="8" t="s">
        <v>52</v>
      </c>
      <c r="N269" s="5" t="s">
        <v>315</v>
      </c>
      <c r="O269" s="5" t="s">
        <v>1822</v>
      </c>
      <c r="P269" s="5" t="s">
        <v>62</v>
      </c>
      <c r="Q269" s="5" t="s">
        <v>62</v>
      </c>
      <c r="R269" s="5" t="s">
        <v>63</v>
      </c>
      <c r="S269" s="1"/>
      <c r="T269" s="1"/>
      <c r="U269" s="1"/>
      <c r="V269" s="1">
        <v>1</v>
      </c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5" t="s">
        <v>52</v>
      </c>
      <c r="AK269" s="5" t="s">
        <v>1823</v>
      </c>
      <c r="AL269" s="5" t="s">
        <v>52</v>
      </c>
      <c r="AM269" s="5" t="s">
        <v>52</v>
      </c>
    </row>
    <row r="270" spans="1:39" ht="30" customHeight="1">
      <c r="A270" s="8" t="s">
        <v>112</v>
      </c>
      <c r="B270" s="8" t="s">
        <v>113</v>
      </c>
      <c r="C270" s="8" t="s">
        <v>90</v>
      </c>
      <c r="D270" s="9">
        <v>1</v>
      </c>
      <c r="E270" s="11">
        <f>TRUNC(SUMIF(V269:V275, RIGHTB(O270, 1), F269:F275)*U270, 2)</f>
        <v>270.89999999999998</v>
      </c>
      <c r="F270" s="12">
        <f t="shared" si="54"/>
        <v>270.89999999999998</v>
      </c>
      <c r="G270" s="11">
        <v>0</v>
      </c>
      <c r="H270" s="12">
        <f t="shared" si="55"/>
        <v>0</v>
      </c>
      <c r="I270" s="11">
        <v>0</v>
      </c>
      <c r="J270" s="12">
        <f t="shared" si="56"/>
        <v>0</v>
      </c>
      <c r="K270" s="11">
        <f t="shared" si="57"/>
        <v>270.89999999999998</v>
      </c>
      <c r="L270" s="12">
        <f t="shared" si="57"/>
        <v>270.89999999999998</v>
      </c>
      <c r="M270" s="8" t="s">
        <v>52</v>
      </c>
      <c r="N270" s="5" t="s">
        <v>315</v>
      </c>
      <c r="O270" s="5" t="s">
        <v>91</v>
      </c>
      <c r="P270" s="5" t="s">
        <v>62</v>
      </c>
      <c r="Q270" s="5" t="s">
        <v>62</v>
      </c>
      <c r="R270" s="5" t="s">
        <v>62</v>
      </c>
      <c r="S270" s="1">
        <v>0</v>
      </c>
      <c r="T270" s="1">
        <v>0</v>
      </c>
      <c r="U270" s="1">
        <v>0.03</v>
      </c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5" t="s">
        <v>52</v>
      </c>
      <c r="AK270" s="5" t="s">
        <v>1824</v>
      </c>
      <c r="AL270" s="5" t="s">
        <v>52</v>
      </c>
      <c r="AM270" s="5" t="s">
        <v>52</v>
      </c>
    </row>
    <row r="271" spans="1:39" ht="30" customHeight="1">
      <c r="A271" s="8" t="s">
        <v>1769</v>
      </c>
      <c r="B271" s="8" t="s">
        <v>52</v>
      </c>
      <c r="C271" s="8" t="s">
        <v>1471</v>
      </c>
      <c r="D271" s="9">
        <v>1.2999999999999999E-2</v>
      </c>
      <c r="E271" s="11">
        <f>단가대비표!O83</f>
        <v>7560</v>
      </c>
      <c r="F271" s="12">
        <f t="shared" si="54"/>
        <v>98.2</v>
      </c>
      <c r="G271" s="11">
        <f>단가대비표!P83</f>
        <v>0</v>
      </c>
      <c r="H271" s="12">
        <f t="shared" si="55"/>
        <v>0</v>
      </c>
      <c r="I271" s="11">
        <f>단가대비표!V83</f>
        <v>0</v>
      </c>
      <c r="J271" s="12">
        <f t="shared" si="56"/>
        <v>0</v>
      </c>
      <c r="K271" s="11">
        <f t="shared" si="57"/>
        <v>7560</v>
      </c>
      <c r="L271" s="12">
        <f t="shared" si="57"/>
        <v>98.2</v>
      </c>
      <c r="M271" s="8" t="s">
        <v>52</v>
      </c>
      <c r="N271" s="5" t="s">
        <v>315</v>
      </c>
      <c r="O271" s="5" t="s">
        <v>1770</v>
      </c>
      <c r="P271" s="5" t="s">
        <v>62</v>
      </c>
      <c r="Q271" s="5" t="s">
        <v>62</v>
      </c>
      <c r="R271" s="5" t="s">
        <v>63</v>
      </c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5" t="s">
        <v>52</v>
      </c>
      <c r="AK271" s="5" t="s">
        <v>1825</v>
      </c>
      <c r="AL271" s="5" t="s">
        <v>52</v>
      </c>
      <c r="AM271" s="5" t="s">
        <v>52</v>
      </c>
    </row>
    <row r="272" spans="1:39" ht="30" customHeight="1">
      <c r="A272" s="8" t="s">
        <v>1772</v>
      </c>
      <c r="B272" s="8" t="s">
        <v>1773</v>
      </c>
      <c r="C272" s="8" t="s">
        <v>1774</v>
      </c>
      <c r="D272" s="9">
        <v>3.4000000000000002E-2</v>
      </c>
      <c r="E272" s="11">
        <f>단가대비표!O84</f>
        <v>8000</v>
      </c>
      <c r="F272" s="12">
        <f t="shared" si="54"/>
        <v>272</v>
      </c>
      <c r="G272" s="11">
        <f>단가대비표!P84</f>
        <v>0</v>
      </c>
      <c r="H272" s="12">
        <f t="shared" si="55"/>
        <v>0</v>
      </c>
      <c r="I272" s="11">
        <f>단가대비표!V84</f>
        <v>0</v>
      </c>
      <c r="J272" s="12">
        <f t="shared" si="56"/>
        <v>0</v>
      </c>
      <c r="K272" s="11">
        <f t="shared" si="57"/>
        <v>8000</v>
      </c>
      <c r="L272" s="12">
        <f t="shared" si="57"/>
        <v>272</v>
      </c>
      <c r="M272" s="8" t="s">
        <v>52</v>
      </c>
      <c r="N272" s="5" t="s">
        <v>315</v>
      </c>
      <c r="O272" s="5" t="s">
        <v>1775</v>
      </c>
      <c r="P272" s="5" t="s">
        <v>62</v>
      </c>
      <c r="Q272" s="5" t="s">
        <v>62</v>
      </c>
      <c r="R272" s="5" t="s">
        <v>63</v>
      </c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5" t="s">
        <v>52</v>
      </c>
      <c r="AK272" s="5" t="s">
        <v>1826</v>
      </c>
      <c r="AL272" s="5" t="s">
        <v>52</v>
      </c>
      <c r="AM272" s="5" t="s">
        <v>52</v>
      </c>
    </row>
    <row r="273" spans="1:39" ht="30" customHeight="1">
      <c r="A273" s="8" t="s">
        <v>1749</v>
      </c>
      <c r="B273" s="8" t="s">
        <v>78</v>
      </c>
      <c r="C273" s="8" t="s">
        <v>79</v>
      </c>
      <c r="D273" s="9">
        <v>9.5399999999999999E-2</v>
      </c>
      <c r="E273" s="11">
        <f>단가대비표!O299</f>
        <v>0</v>
      </c>
      <c r="F273" s="12">
        <f t="shared" si="54"/>
        <v>0</v>
      </c>
      <c r="G273" s="11">
        <f>단가대비표!P299</f>
        <v>174352</v>
      </c>
      <c r="H273" s="12">
        <f t="shared" si="55"/>
        <v>16633.099999999999</v>
      </c>
      <c r="I273" s="11">
        <f>단가대비표!V299</f>
        <v>0</v>
      </c>
      <c r="J273" s="12">
        <f t="shared" si="56"/>
        <v>0</v>
      </c>
      <c r="K273" s="11">
        <f t="shared" si="57"/>
        <v>174352</v>
      </c>
      <c r="L273" s="12">
        <f t="shared" si="57"/>
        <v>16633.099999999999</v>
      </c>
      <c r="M273" s="8" t="s">
        <v>52</v>
      </c>
      <c r="N273" s="5" t="s">
        <v>315</v>
      </c>
      <c r="O273" s="5" t="s">
        <v>1750</v>
      </c>
      <c r="P273" s="5" t="s">
        <v>62</v>
      </c>
      <c r="Q273" s="5" t="s">
        <v>62</v>
      </c>
      <c r="R273" s="5" t="s">
        <v>63</v>
      </c>
      <c r="S273" s="1"/>
      <c r="T273" s="1"/>
      <c r="U273" s="1"/>
      <c r="V273" s="1"/>
      <c r="W273" s="1">
        <v>2</v>
      </c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5" t="s">
        <v>52</v>
      </c>
      <c r="AK273" s="5" t="s">
        <v>1827</v>
      </c>
      <c r="AL273" s="5" t="s">
        <v>52</v>
      </c>
      <c r="AM273" s="5" t="s">
        <v>52</v>
      </c>
    </row>
    <row r="274" spans="1:39" ht="30" customHeight="1">
      <c r="A274" s="8" t="s">
        <v>77</v>
      </c>
      <c r="B274" s="8" t="s">
        <v>78</v>
      </c>
      <c r="C274" s="8" t="s">
        <v>79</v>
      </c>
      <c r="D274" s="9">
        <v>1.26E-2</v>
      </c>
      <c r="E274" s="11">
        <f>단가대비표!O289</f>
        <v>0</v>
      </c>
      <c r="F274" s="12">
        <f t="shared" si="54"/>
        <v>0</v>
      </c>
      <c r="G274" s="11">
        <f>단가대비표!P289</f>
        <v>130264</v>
      </c>
      <c r="H274" s="12">
        <f t="shared" si="55"/>
        <v>1641.3</v>
      </c>
      <c r="I274" s="11">
        <f>단가대비표!V289</f>
        <v>0</v>
      </c>
      <c r="J274" s="12">
        <f t="shared" si="56"/>
        <v>0</v>
      </c>
      <c r="K274" s="11">
        <f t="shared" si="57"/>
        <v>130264</v>
      </c>
      <c r="L274" s="12">
        <f t="shared" si="57"/>
        <v>1641.3</v>
      </c>
      <c r="M274" s="8" t="s">
        <v>52</v>
      </c>
      <c r="N274" s="5" t="s">
        <v>315</v>
      </c>
      <c r="O274" s="5" t="s">
        <v>80</v>
      </c>
      <c r="P274" s="5" t="s">
        <v>62</v>
      </c>
      <c r="Q274" s="5" t="s">
        <v>62</v>
      </c>
      <c r="R274" s="5" t="s">
        <v>63</v>
      </c>
      <c r="S274" s="1"/>
      <c r="T274" s="1"/>
      <c r="U274" s="1"/>
      <c r="V274" s="1"/>
      <c r="W274" s="1">
        <v>2</v>
      </c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5" t="s">
        <v>52</v>
      </c>
      <c r="AK274" s="5" t="s">
        <v>1828</v>
      </c>
      <c r="AL274" s="5" t="s">
        <v>52</v>
      </c>
      <c r="AM274" s="5" t="s">
        <v>52</v>
      </c>
    </row>
    <row r="275" spans="1:39" ht="30" customHeight="1">
      <c r="A275" s="8" t="s">
        <v>88</v>
      </c>
      <c r="B275" s="8" t="s">
        <v>1483</v>
      </c>
      <c r="C275" s="8" t="s">
        <v>90</v>
      </c>
      <c r="D275" s="9">
        <v>1</v>
      </c>
      <c r="E275" s="11">
        <f>TRUNC(SUMIF(W269:W275, RIGHTB(O275, 1), H269:H275)*U275, 2)</f>
        <v>548.23</v>
      </c>
      <c r="F275" s="12">
        <f t="shared" si="54"/>
        <v>548.20000000000005</v>
      </c>
      <c r="G275" s="11">
        <v>0</v>
      </c>
      <c r="H275" s="12">
        <f t="shared" si="55"/>
        <v>0</v>
      </c>
      <c r="I275" s="11">
        <v>0</v>
      </c>
      <c r="J275" s="12">
        <f t="shared" si="56"/>
        <v>0</v>
      </c>
      <c r="K275" s="11">
        <f t="shared" si="57"/>
        <v>548.20000000000005</v>
      </c>
      <c r="L275" s="12">
        <f t="shared" si="57"/>
        <v>548.20000000000005</v>
      </c>
      <c r="M275" s="8" t="s">
        <v>52</v>
      </c>
      <c r="N275" s="5" t="s">
        <v>315</v>
      </c>
      <c r="O275" s="5" t="s">
        <v>213</v>
      </c>
      <c r="P275" s="5" t="s">
        <v>62</v>
      </c>
      <c r="Q275" s="5" t="s">
        <v>62</v>
      </c>
      <c r="R275" s="5" t="s">
        <v>62</v>
      </c>
      <c r="S275" s="1">
        <v>1</v>
      </c>
      <c r="T275" s="1">
        <v>0</v>
      </c>
      <c r="U275" s="1">
        <v>0.03</v>
      </c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5" t="s">
        <v>52</v>
      </c>
      <c r="AK275" s="5" t="s">
        <v>1829</v>
      </c>
      <c r="AL275" s="5" t="s">
        <v>52</v>
      </c>
      <c r="AM275" s="5" t="s">
        <v>52</v>
      </c>
    </row>
    <row r="276" spans="1:39" ht="30" customHeight="1">
      <c r="A276" s="8" t="s">
        <v>1467</v>
      </c>
      <c r="B276" s="8" t="s">
        <v>52</v>
      </c>
      <c r="C276" s="8" t="s">
        <v>52</v>
      </c>
      <c r="D276" s="9"/>
      <c r="E276" s="11"/>
      <c r="F276" s="12">
        <f>TRUNC(SUMIF(N269:N275, N268, F269:F275),0)</f>
        <v>10219</v>
      </c>
      <c r="G276" s="11"/>
      <c r="H276" s="12">
        <f>TRUNC(SUMIF(N269:N275, N268, H269:H275),0)</f>
        <v>18274</v>
      </c>
      <c r="I276" s="11"/>
      <c r="J276" s="12">
        <f>TRUNC(SUMIF(N269:N275, N268, J269:J275),0)</f>
        <v>0</v>
      </c>
      <c r="K276" s="11"/>
      <c r="L276" s="12">
        <f>F276+H276+J276</f>
        <v>28493</v>
      </c>
      <c r="M276" s="8" t="s">
        <v>52</v>
      </c>
      <c r="N276" s="5" t="s">
        <v>94</v>
      </c>
      <c r="O276" s="5" t="s">
        <v>94</v>
      </c>
      <c r="P276" s="5" t="s">
        <v>52</v>
      </c>
      <c r="Q276" s="5" t="s">
        <v>52</v>
      </c>
      <c r="R276" s="5" t="s">
        <v>52</v>
      </c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5" t="s">
        <v>52</v>
      </c>
      <c r="AK276" s="5" t="s">
        <v>52</v>
      </c>
      <c r="AL276" s="5" t="s">
        <v>52</v>
      </c>
      <c r="AM276" s="5" t="s">
        <v>52</v>
      </c>
    </row>
    <row r="277" spans="1:39" ht="30" customHeight="1">
      <c r="A277" s="9"/>
      <c r="B277" s="9"/>
      <c r="C277" s="9"/>
      <c r="D277" s="9"/>
      <c r="E277" s="11"/>
      <c r="F277" s="12"/>
      <c r="G277" s="11"/>
      <c r="H277" s="12"/>
      <c r="I277" s="11"/>
      <c r="J277" s="12"/>
      <c r="K277" s="11"/>
      <c r="L277" s="12"/>
      <c r="M277" s="9"/>
    </row>
    <row r="278" spans="1:39" ht="30" customHeight="1">
      <c r="A278" s="24" t="s">
        <v>1830</v>
      </c>
      <c r="B278" s="24"/>
      <c r="C278" s="24"/>
      <c r="D278" s="24"/>
      <c r="E278" s="25"/>
      <c r="F278" s="26"/>
      <c r="G278" s="25"/>
      <c r="H278" s="26"/>
      <c r="I278" s="25"/>
      <c r="J278" s="26"/>
      <c r="K278" s="25"/>
      <c r="L278" s="26"/>
      <c r="M278" s="24"/>
      <c r="N278" s="2" t="s">
        <v>319</v>
      </c>
    </row>
    <row r="279" spans="1:39" ht="30" customHeight="1">
      <c r="A279" s="8" t="s">
        <v>1764</v>
      </c>
      <c r="B279" s="8" t="s">
        <v>1831</v>
      </c>
      <c r="C279" s="8" t="s">
        <v>323</v>
      </c>
      <c r="D279" s="9">
        <v>1.05</v>
      </c>
      <c r="E279" s="11">
        <f>단가대비표!O106</f>
        <v>4520</v>
      </c>
      <c r="F279" s="12">
        <f t="shared" ref="F279:F285" si="58">TRUNC(E279*D279,1)</f>
        <v>4746</v>
      </c>
      <c r="G279" s="11">
        <f>단가대비표!P106</f>
        <v>0</v>
      </c>
      <c r="H279" s="12">
        <f t="shared" ref="H279:H285" si="59">TRUNC(G279*D279,1)</f>
        <v>0</v>
      </c>
      <c r="I279" s="11">
        <f>단가대비표!V106</f>
        <v>0</v>
      </c>
      <c r="J279" s="12">
        <f t="shared" ref="J279:J285" si="60">TRUNC(I279*D279,1)</f>
        <v>0</v>
      </c>
      <c r="K279" s="11">
        <f t="shared" ref="K279:L285" si="61">TRUNC(E279+G279+I279,1)</f>
        <v>4520</v>
      </c>
      <c r="L279" s="12">
        <f t="shared" si="61"/>
        <v>4746</v>
      </c>
      <c r="M279" s="8" t="s">
        <v>52</v>
      </c>
      <c r="N279" s="5" t="s">
        <v>319</v>
      </c>
      <c r="O279" s="5" t="s">
        <v>1832</v>
      </c>
      <c r="P279" s="5" t="s">
        <v>62</v>
      </c>
      <c r="Q279" s="5" t="s">
        <v>62</v>
      </c>
      <c r="R279" s="5" t="s">
        <v>63</v>
      </c>
      <c r="S279" s="1"/>
      <c r="T279" s="1"/>
      <c r="U279" s="1"/>
      <c r="V279" s="1">
        <v>1</v>
      </c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5" t="s">
        <v>52</v>
      </c>
      <c r="AK279" s="5" t="s">
        <v>1833</v>
      </c>
      <c r="AL279" s="5" t="s">
        <v>52</v>
      </c>
      <c r="AM279" s="5" t="s">
        <v>52</v>
      </c>
    </row>
    <row r="280" spans="1:39" ht="30" customHeight="1">
      <c r="A280" s="8" t="s">
        <v>112</v>
      </c>
      <c r="B280" s="8" t="s">
        <v>113</v>
      </c>
      <c r="C280" s="8" t="s">
        <v>90</v>
      </c>
      <c r="D280" s="9">
        <v>1</v>
      </c>
      <c r="E280" s="11">
        <f>TRUNC(SUMIF(V279:V285, RIGHTB(O280, 1), F279:F285)*U280, 2)</f>
        <v>142.38</v>
      </c>
      <c r="F280" s="12">
        <f t="shared" si="58"/>
        <v>142.30000000000001</v>
      </c>
      <c r="G280" s="11">
        <v>0</v>
      </c>
      <c r="H280" s="12">
        <f t="shared" si="59"/>
        <v>0</v>
      </c>
      <c r="I280" s="11">
        <v>0</v>
      </c>
      <c r="J280" s="12">
        <f t="shared" si="60"/>
        <v>0</v>
      </c>
      <c r="K280" s="11">
        <f t="shared" si="61"/>
        <v>142.30000000000001</v>
      </c>
      <c r="L280" s="12">
        <f t="shared" si="61"/>
        <v>142.30000000000001</v>
      </c>
      <c r="M280" s="8" t="s">
        <v>52</v>
      </c>
      <c r="N280" s="5" t="s">
        <v>319</v>
      </c>
      <c r="O280" s="5" t="s">
        <v>91</v>
      </c>
      <c r="P280" s="5" t="s">
        <v>62</v>
      </c>
      <c r="Q280" s="5" t="s">
        <v>62</v>
      </c>
      <c r="R280" s="5" t="s">
        <v>62</v>
      </c>
      <c r="S280" s="1">
        <v>0</v>
      </c>
      <c r="T280" s="1">
        <v>0</v>
      </c>
      <c r="U280" s="1">
        <v>0.03</v>
      </c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5" t="s">
        <v>52</v>
      </c>
      <c r="AK280" s="5" t="s">
        <v>1834</v>
      </c>
      <c r="AL280" s="5" t="s">
        <v>52</v>
      </c>
      <c r="AM280" s="5" t="s">
        <v>52</v>
      </c>
    </row>
    <row r="281" spans="1:39" ht="30" customHeight="1">
      <c r="A281" s="8" t="s">
        <v>1769</v>
      </c>
      <c r="B281" s="8" t="s">
        <v>52</v>
      </c>
      <c r="C281" s="8" t="s">
        <v>1471</v>
      </c>
      <c r="D281" s="9">
        <v>1.4999999999999999E-2</v>
      </c>
      <c r="E281" s="11">
        <f>단가대비표!O83</f>
        <v>7560</v>
      </c>
      <c r="F281" s="12">
        <f t="shared" si="58"/>
        <v>113.4</v>
      </c>
      <c r="G281" s="11">
        <f>단가대비표!P83</f>
        <v>0</v>
      </c>
      <c r="H281" s="12">
        <f t="shared" si="59"/>
        <v>0</v>
      </c>
      <c r="I281" s="11">
        <f>단가대비표!V83</f>
        <v>0</v>
      </c>
      <c r="J281" s="12">
        <f t="shared" si="60"/>
        <v>0</v>
      </c>
      <c r="K281" s="11">
        <f t="shared" si="61"/>
        <v>7560</v>
      </c>
      <c r="L281" s="12">
        <f t="shared" si="61"/>
        <v>113.4</v>
      </c>
      <c r="M281" s="8" t="s">
        <v>52</v>
      </c>
      <c r="N281" s="5" t="s">
        <v>319</v>
      </c>
      <c r="O281" s="5" t="s">
        <v>1770</v>
      </c>
      <c r="P281" s="5" t="s">
        <v>62</v>
      </c>
      <c r="Q281" s="5" t="s">
        <v>62</v>
      </c>
      <c r="R281" s="5" t="s">
        <v>63</v>
      </c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5" t="s">
        <v>52</v>
      </c>
      <c r="AK281" s="5" t="s">
        <v>1835</v>
      </c>
      <c r="AL281" s="5" t="s">
        <v>52</v>
      </c>
      <c r="AM281" s="5" t="s">
        <v>52</v>
      </c>
    </row>
    <row r="282" spans="1:39" ht="30" customHeight="1">
      <c r="A282" s="8" t="s">
        <v>1772</v>
      </c>
      <c r="B282" s="8" t="s">
        <v>1773</v>
      </c>
      <c r="C282" s="8" t="s">
        <v>1774</v>
      </c>
      <c r="D282" s="9">
        <v>0.03</v>
      </c>
      <c r="E282" s="11">
        <f>단가대비표!O84</f>
        <v>8000</v>
      </c>
      <c r="F282" s="12">
        <f t="shared" si="58"/>
        <v>240</v>
      </c>
      <c r="G282" s="11">
        <f>단가대비표!P84</f>
        <v>0</v>
      </c>
      <c r="H282" s="12">
        <f t="shared" si="59"/>
        <v>0</v>
      </c>
      <c r="I282" s="11">
        <f>단가대비표!V84</f>
        <v>0</v>
      </c>
      <c r="J282" s="12">
        <f t="shared" si="60"/>
        <v>0</v>
      </c>
      <c r="K282" s="11">
        <f t="shared" si="61"/>
        <v>8000</v>
      </c>
      <c r="L282" s="12">
        <f t="shared" si="61"/>
        <v>240</v>
      </c>
      <c r="M282" s="8" t="s">
        <v>52</v>
      </c>
      <c r="N282" s="5" t="s">
        <v>319</v>
      </c>
      <c r="O282" s="5" t="s">
        <v>1775</v>
      </c>
      <c r="P282" s="5" t="s">
        <v>62</v>
      </c>
      <c r="Q282" s="5" t="s">
        <v>62</v>
      </c>
      <c r="R282" s="5" t="s">
        <v>63</v>
      </c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5" t="s">
        <v>52</v>
      </c>
      <c r="AK282" s="5" t="s">
        <v>1836</v>
      </c>
      <c r="AL282" s="5" t="s">
        <v>52</v>
      </c>
      <c r="AM282" s="5" t="s">
        <v>52</v>
      </c>
    </row>
    <row r="283" spans="1:39" ht="30" customHeight="1">
      <c r="A283" s="8" t="s">
        <v>1749</v>
      </c>
      <c r="B283" s="8" t="s">
        <v>78</v>
      </c>
      <c r="C283" s="8" t="s">
        <v>79</v>
      </c>
      <c r="D283" s="9">
        <v>3.0599999999999999E-2</v>
      </c>
      <c r="E283" s="11">
        <f>단가대비표!O299</f>
        <v>0</v>
      </c>
      <c r="F283" s="12">
        <f t="shared" si="58"/>
        <v>0</v>
      </c>
      <c r="G283" s="11">
        <f>단가대비표!P299</f>
        <v>174352</v>
      </c>
      <c r="H283" s="12">
        <f t="shared" si="59"/>
        <v>5335.1</v>
      </c>
      <c r="I283" s="11">
        <f>단가대비표!V299</f>
        <v>0</v>
      </c>
      <c r="J283" s="12">
        <f t="shared" si="60"/>
        <v>0</v>
      </c>
      <c r="K283" s="11">
        <f t="shared" si="61"/>
        <v>174352</v>
      </c>
      <c r="L283" s="12">
        <f t="shared" si="61"/>
        <v>5335.1</v>
      </c>
      <c r="M283" s="8" t="s">
        <v>52</v>
      </c>
      <c r="N283" s="5" t="s">
        <v>319</v>
      </c>
      <c r="O283" s="5" t="s">
        <v>1750</v>
      </c>
      <c r="P283" s="5" t="s">
        <v>62</v>
      </c>
      <c r="Q283" s="5" t="s">
        <v>62</v>
      </c>
      <c r="R283" s="5" t="s">
        <v>63</v>
      </c>
      <c r="S283" s="1"/>
      <c r="T283" s="1"/>
      <c r="U283" s="1"/>
      <c r="V283" s="1"/>
      <c r="W283" s="1">
        <v>2</v>
      </c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5" t="s">
        <v>52</v>
      </c>
      <c r="AK283" s="5" t="s">
        <v>1837</v>
      </c>
      <c r="AL283" s="5" t="s">
        <v>52</v>
      </c>
      <c r="AM283" s="5" t="s">
        <v>52</v>
      </c>
    </row>
    <row r="284" spans="1:39" ht="30" customHeight="1">
      <c r="A284" s="8" t="s">
        <v>77</v>
      </c>
      <c r="B284" s="8" t="s">
        <v>78</v>
      </c>
      <c r="C284" s="8" t="s">
        <v>79</v>
      </c>
      <c r="D284" s="9">
        <v>4.4999999999999997E-3</v>
      </c>
      <c r="E284" s="11">
        <f>단가대비표!O289</f>
        <v>0</v>
      </c>
      <c r="F284" s="12">
        <f t="shared" si="58"/>
        <v>0</v>
      </c>
      <c r="G284" s="11">
        <f>단가대비표!P289</f>
        <v>130264</v>
      </c>
      <c r="H284" s="12">
        <f t="shared" si="59"/>
        <v>586.1</v>
      </c>
      <c r="I284" s="11">
        <f>단가대비표!V289</f>
        <v>0</v>
      </c>
      <c r="J284" s="12">
        <f t="shared" si="60"/>
        <v>0</v>
      </c>
      <c r="K284" s="11">
        <f t="shared" si="61"/>
        <v>130264</v>
      </c>
      <c r="L284" s="12">
        <f t="shared" si="61"/>
        <v>586.1</v>
      </c>
      <c r="M284" s="8" t="s">
        <v>52</v>
      </c>
      <c r="N284" s="5" t="s">
        <v>319</v>
      </c>
      <c r="O284" s="5" t="s">
        <v>80</v>
      </c>
      <c r="P284" s="5" t="s">
        <v>62</v>
      </c>
      <c r="Q284" s="5" t="s">
        <v>62</v>
      </c>
      <c r="R284" s="5" t="s">
        <v>63</v>
      </c>
      <c r="S284" s="1"/>
      <c r="T284" s="1"/>
      <c r="U284" s="1"/>
      <c r="V284" s="1"/>
      <c r="W284" s="1">
        <v>2</v>
      </c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5" t="s">
        <v>52</v>
      </c>
      <c r="AK284" s="5" t="s">
        <v>1838</v>
      </c>
      <c r="AL284" s="5" t="s">
        <v>52</v>
      </c>
      <c r="AM284" s="5" t="s">
        <v>52</v>
      </c>
    </row>
    <row r="285" spans="1:39" ht="30" customHeight="1">
      <c r="A285" s="8" t="s">
        <v>88</v>
      </c>
      <c r="B285" s="8" t="s">
        <v>1483</v>
      </c>
      <c r="C285" s="8" t="s">
        <v>90</v>
      </c>
      <c r="D285" s="9">
        <v>1</v>
      </c>
      <c r="E285" s="11">
        <f>TRUNC(SUMIF(W279:W285, RIGHTB(O285, 1), H279:H285)*U285, 2)</f>
        <v>177.63</v>
      </c>
      <c r="F285" s="12">
        <f t="shared" si="58"/>
        <v>177.6</v>
      </c>
      <c r="G285" s="11">
        <v>0</v>
      </c>
      <c r="H285" s="12">
        <f t="shared" si="59"/>
        <v>0</v>
      </c>
      <c r="I285" s="11">
        <v>0</v>
      </c>
      <c r="J285" s="12">
        <f t="shared" si="60"/>
        <v>0</v>
      </c>
      <c r="K285" s="11">
        <f t="shared" si="61"/>
        <v>177.6</v>
      </c>
      <c r="L285" s="12">
        <f t="shared" si="61"/>
        <v>177.6</v>
      </c>
      <c r="M285" s="8" t="s">
        <v>52</v>
      </c>
      <c r="N285" s="5" t="s">
        <v>319</v>
      </c>
      <c r="O285" s="5" t="s">
        <v>213</v>
      </c>
      <c r="P285" s="5" t="s">
        <v>62</v>
      </c>
      <c r="Q285" s="5" t="s">
        <v>62</v>
      </c>
      <c r="R285" s="5" t="s">
        <v>62</v>
      </c>
      <c r="S285" s="1">
        <v>1</v>
      </c>
      <c r="T285" s="1">
        <v>0</v>
      </c>
      <c r="U285" s="1">
        <v>0.03</v>
      </c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5" t="s">
        <v>52</v>
      </c>
      <c r="AK285" s="5" t="s">
        <v>1839</v>
      </c>
      <c r="AL285" s="5" t="s">
        <v>52</v>
      </c>
      <c r="AM285" s="5" t="s">
        <v>52</v>
      </c>
    </row>
    <row r="286" spans="1:39" ht="30" customHeight="1">
      <c r="A286" s="8" t="s">
        <v>1467</v>
      </c>
      <c r="B286" s="8" t="s">
        <v>52</v>
      </c>
      <c r="C286" s="8" t="s">
        <v>52</v>
      </c>
      <c r="D286" s="9"/>
      <c r="E286" s="11"/>
      <c r="F286" s="12">
        <f>TRUNC(SUMIF(N279:N285, N278, F279:F285),0)</f>
        <v>5419</v>
      </c>
      <c r="G286" s="11"/>
      <c r="H286" s="12">
        <f>TRUNC(SUMIF(N279:N285, N278, H279:H285),0)</f>
        <v>5921</v>
      </c>
      <c r="I286" s="11"/>
      <c r="J286" s="12">
        <f>TRUNC(SUMIF(N279:N285, N278, J279:J285),0)</f>
        <v>0</v>
      </c>
      <c r="K286" s="11"/>
      <c r="L286" s="12">
        <f>F286+H286+J286</f>
        <v>11340</v>
      </c>
      <c r="M286" s="8" t="s">
        <v>52</v>
      </c>
      <c r="N286" s="5" t="s">
        <v>94</v>
      </c>
      <c r="O286" s="5" t="s">
        <v>94</v>
      </c>
      <c r="P286" s="5" t="s">
        <v>52</v>
      </c>
      <c r="Q286" s="5" t="s">
        <v>52</v>
      </c>
      <c r="R286" s="5" t="s">
        <v>52</v>
      </c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5" t="s">
        <v>52</v>
      </c>
      <c r="AK286" s="5" t="s">
        <v>52</v>
      </c>
      <c r="AL286" s="5" t="s">
        <v>52</v>
      </c>
      <c r="AM286" s="5" t="s">
        <v>52</v>
      </c>
    </row>
    <row r="287" spans="1:39" ht="30" customHeight="1">
      <c r="A287" s="9"/>
      <c r="B287" s="9"/>
      <c r="C287" s="9"/>
      <c r="D287" s="9"/>
      <c r="E287" s="11"/>
      <c r="F287" s="12"/>
      <c r="G287" s="11"/>
      <c r="H287" s="12"/>
      <c r="I287" s="11"/>
      <c r="J287" s="12"/>
      <c r="K287" s="11"/>
      <c r="L287" s="12"/>
      <c r="M287" s="9"/>
    </row>
    <row r="288" spans="1:39" ht="30" customHeight="1">
      <c r="A288" s="24" t="s">
        <v>1840</v>
      </c>
      <c r="B288" s="24"/>
      <c r="C288" s="24"/>
      <c r="D288" s="24"/>
      <c r="E288" s="25"/>
      <c r="F288" s="26"/>
      <c r="G288" s="25"/>
      <c r="H288" s="26"/>
      <c r="I288" s="25"/>
      <c r="J288" s="26"/>
      <c r="K288" s="25"/>
      <c r="L288" s="26"/>
      <c r="M288" s="24"/>
      <c r="N288" s="2" t="s">
        <v>832</v>
      </c>
    </row>
    <row r="289" spans="1:39" ht="30" customHeight="1">
      <c r="A289" s="8" t="s">
        <v>1841</v>
      </c>
      <c r="B289" s="8" t="s">
        <v>1842</v>
      </c>
      <c r="C289" s="8" t="s">
        <v>117</v>
      </c>
      <c r="D289" s="9">
        <v>1</v>
      </c>
      <c r="E289" s="11">
        <f>단가대비표!O73</f>
        <v>460</v>
      </c>
      <c r="F289" s="12">
        <f>TRUNC(E289*D289,1)</f>
        <v>460</v>
      </c>
      <c r="G289" s="11">
        <f>단가대비표!P73</f>
        <v>0</v>
      </c>
      <c r="H289" s="12">
        <f>TRUNC(G289*D289,1)</f>
        <v>0</v>
      </c>
      <c r="I289" s="11">
        <f>단가대비표!V73</f>
        <v>0</v>
      </c>
      <c r="J289" s="12">
        <f>TRUNC(I289*D289,1)</f>
        <v>0</v>
      </c>
      <c r="K289" s="11">
        <f t="shared" ref="K289:L291" si="62">TRUNC(E289+G289+I289,1)</f>
        <v>460</v>
      </c>
      <c r="L289" s="12">
        <f t="shared" si="62"/>
        <v>460</v>
      </c>
      <c r="M289" s="8" t="s">
        <v>52</v>
      </c>
      <c r="N289" s="5" t="s">
        <v>832</v>
      </c>
      <c r="O289" s="5" t="s">
        <v>1843</v>
      </c>
      <c r="P289" s="5" t="s">
        <v>62</v>
      </c>
      <c r="Q289" s="5" t="s">
        <v>62</v>
      </c>
      <c r="R289" s="5" t="s">
        <v>63</v>
      </c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5" t="s">
        <v>52</v>
      </c>
      <c r="AK289" s="5" t="s">
        <v>1844</v>
      </c>
      <c r="AL289" s="5" t="s">
        <v>52</v>
      </c>
      <c r="AM289" s="5" t="s">
        <v>52</v>
      </c>
    </row>
    <row r="290" spans="1:39" ht="30" customHeight="1">
      <c r="A290" s="8" t="s">
        <v>1845</v>
      </c>
      <c r="B290" s="8" t="s">
        <v>1846</v>
      </c>
      <c r="C290" s="8" t="s">
        <v>117</v>
      </c>
      <c r="D290" s="9">
        <v>1</v>
      </c>
      <c r="E290" s="11">
        <f>단가대비표!O53</f>
        <v>773</v>
      </c>
      <c r="F290" s="12">
        <f>TRUNC(E290*D290,1)</f>
        <v>773</v>
      </c>
      <c r="G290" s="11">
        <f>단가대비표!P53</f>
        <v>0</v>
      </c>
      <c r="H290" s="12">
        <f>TRUNC(G290*D290,1)</f>
        <v>0</v>
      </c>
      <c r="I290" s="11">
        <f>단가대비표!V53</f>
        <v>0</v>
      </c>
      <c r="J290" s="12">
        <f>TRUNC(I290*D290,1)</f>
        <v>0</v>
      </c>
      <c r="K290" s="11">
        <f t="shared" si="62"/>
        <v>773</v>
      </c>
      <c r="L290" s="12">
        <f t="shared" si="62"/>
        <v>773</v>
      </c>
      <c r="M290" s="8" t="s">
        <v>52</v>
      </c>
      <c r="N290" s="5" t="s">
        <v>832</v>
      </c>
      <c r="O290" s="5" t="s">
        <v>1847</v>
      </c>
      <c r="P290" s="5" t="s">
        <v>62</v>
      </c>
      <c r="Q290" s="5" t="s">
        <v>62</v>
      </c>
      <c r="R290" s="5" t="s">
        <v>63</v>
      </c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5" t="s">
        <v>52</v>
      </c>
      <c r="AK290" s="5" t="s">
        <v>1848</v>
      </c>
      <c r="AL290" s="5" t="s">
        <v>52</v>
      </c>
      <c r="AM290" s="5" t="s">
        <v>52</v>
      </c>
    </row>
    <row r="291" spans="1:39" ht="30" customHeight="1">
      <c r="A291" s="8" t="s">
        <v>1684</v>
      </c>
      <c r="B291" s="8" t="s">
        <v>1685</v>
      </c>
      <c r="C291" s="8" t="s">
        <v>117</v>
      </c>
      <c r="D291" s="9">
        <v>1</v>
      </c>
      <c r="E291" s="11">
        <f>단가대비표!O71</f>
        <v>274</v>
      </c>
      <c r="F291" s="12">
        <f>TRUNC(E291*D291,1)</f>
        <v>274</v>
      </c>
      <c r="G291" s="11">
        <f>단가대비표!P71</f>
        <v>0</v>
      </c>
      <c r="H291" s="12">
        <f>TRUNC(G291*D291,1)</f>
        <v>0</v>
      </c>
      <c r="I291" s="11">
        <f>단가대비표!V71</f>
        <v>0</v>
      </c>
      <c r="J291" s="12">
        <f>TRUNC(I291*D291,1)</f>
        <v>0</v>
      </c>
      <c r="K291" s="11">
        <f t="shared" si="62"/>
        <v>274</v>
      </c>
      <c r="L291" s="12">
        <f t="shared" si="62"/>
        <v>274</v>
      </c>
      <c r="M291" s="8" t="s">
        <v>52</v>
      </c>
      <c r="N291" s="5" t="s">
        <v>832</v>
      </c>
      <c r="O291" s="5" t="s">
        <v>1686</v>
      </c>
      <c r="P291" s="5" t="s">
        <v>62</v>
      </c>
      <c r="Q291" s="5" t="s">
        <v>62</v>
      </c>
      <c r="R291" s="5" t="s">
        <v>63</v>
      </c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5" t="s">
        <v>52</v>
      </c>
      <c r="AK291" s="5" t="s">
        <v>1849</v>
      </c>
      <c r="AL291" s="5" t="s">
        <v>52</v>
      </c>
      <c r="AM291" s="5" t="s">
        <v>52</v>
      </c>
    </row>
    <row r="292" spans="1:39" ht="30" customHeight="1">
      <c r="A292" s="8" t="s">
        <v>1467</v>
      </c>
      <c r="B292" s="8" t="s">
        <v>52</v>
      </c>
      <c r="C292" s="8" t="s">
        <v>52</v>
      </c>
      <c r="D292" s="9"/>
      <c r="E292" s="11"/>
      <c r="F292" s="12">
        <f>TRUNC(SUMIF(N289:N291, N288, F289:F291),0)</f>
        <v>1507</v>
      </c>
      <c r="G292" s="11"/>
      <c r="H292" s="12">
        <f>TRUNC(SUMIF(N289:N291, N288, H289:H291),0)</f>
        <v>0</v>
      </c>
      <c r="I292" s="11"/>
      <c r="J292" s="12">
        <f>TRUNC(SUMIF(N289:N291, N288, J289:J291),0)</f>
        <v>0</v>
      </c>
      <c r="K292" s="11"/>
      <c r="L292" s="12">
        <f>F292+H292+J292</f>
        <v>1507</v>
      </c>
      <c r="M292" s="8" t="s">
        <v>52</v>
      </c>
      <c r="N292" s="5" t="s">
        <v>94</v>
      </c>
      <c r="O292" s="5" t="s">
        <v>94</v>
      </c>
      <c r="P292" s="5" t="s">
        <v>52</v>
      </c>
      <c r="Q292" s="5" t="s">
        <v>52</v>
      </c>
      <c r="R292" s="5" t="s">
        <v>52</v>
      </c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5" t="s">
        <v>52</v>
      </c>
      <c r="AK292" s="5" t="s">
        <v>52</v>
      </c>
      <c r="AL292" s="5" t="s">
        <v>52</v>
      </c>
      <c r="AM292" s="5" t="s">
        <v>52</v>
      </c>
    </row>
    <row r="293" spans="1:39" ht="30" customHeight="1">
      <c r="A293" s="9"/>
      <c r="B293" s="9"/>
      <c r="C293" s="9"/>
      <c r="D293" s="9"/>
      <c r="E293" s="11"/>
      <c r="F293" s="12"/>
      <c r="G293" s="11"/>
      <c r="H293" s="12"/>
      <c r="I293" s="11"/>
      <c r="J293" s="12"/>
      <c r="K293" s="11"/>
      <c r="L293" s="12"/>
      <c r="M293" s="9"/>
    </row>
    <row r="294" spans="1:39" ht="30" customHeight="1">
      <c r="A294" s="24" t="s">
        <v>1850</v>
      </c>
      <c r="B294" s="24"/>
      <c r="C294" s="24"/>
      <c r="D294" s="24"/>
      <c r="E294" s="25"/>
      <c r="F294" s="26"/>
      <c r="G294" s="25"/>
      <c r="H294" s="26"/>
      <c r="I294" s="25"/>
      <c r="J294" s="26"/>
      <c r="K294" s="25"/>
      <c r="L294" s="26"/>
      <c r="M294" s="24"/>
      <c r="N294" s="2" t="s">
        <v>835</v>
      </c>
    </row>
    <row r="295" spans="1:39" ht="30" customHeight="1">
      <c r="A295" s="8" t="s">
        <v>1841</v>
      </c>
      <c r="B295" s="8" t="s">
        <v>1851</v>
      </c>
      <c r="C295" s="8" t="s">
        <v>117</v>
      </c>
      <c r="D295" s="9">
        <v>1</v>
      </c>
      <c r="E295" s="11">
        <f>단가대비표!O74</f>
        <v>680</v>
      </c>
      <c r="F295" s="12">
        <f>TRUNC(E295*D295,1)</f>
        <v>680</v>
      </c>
      <c r="G295" s="11">
        <f>단가대비표!P74</f>
        <v>0</v>
      </c>
      <c r="H295" s="12">
        <f>TRUNC(G295*D295,1)</f>
        <v>0</v>
      </c>
      <c r="I295" s="11">
        <f>단가대비표!V74</f>
        <v>0</v>
      </c>
      <c r="J295" s="12">
        <f>TRUNC(I295*D295,1)</f>
        <v>0</v>
      </c>
      <c r="K295" s="11">
        <f t="shared" ref="K295:L297" si="63">TRUNC(E295+G295+I295,1)</f>
        <v>680</v>
      </c>
      <c r="L295" s="12">
        <f t="shared" si="63"/>
        <v>680</v>
      </c>
      <c r="M295" s="8" t="s">
        <v>52</v>
      </c>
      <c r="N295" s="5" t="s">
        <v>835</v>
      </c>
      <c r="O295" s="5" t="s">
        <v>1852</v>
      </c>
      <c r="P295" s="5" t="s">
        <v>62</v>
      </c>
      <c r="Q295" s="5" t="s">
        <v>62</v>
      </c>
      <c r="R295" s="5" t="s">
        <v>63</v>
      </c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5" t="s">
        <v>52</v>
      </c>
      <c r="AK295" s="5" t="s">
        <v>1853</v>
      </c>
      <c r="AL295" s="5" t="s">
        <v>52</v>
      </c>
      <c r="AM295" s="5" t="s">
        <v>52</v>
      </c>
    </row>
    <row r="296" spans="1:39" ht="30" customHeight="1">
      <c r="A296" s="8" t="s">
        <v>1845</v>
      </c>
      <c r="B296" s="8" t="s">
        <v>1846</v>
      </c>
      <c r="C296" s="8" t="s">
        <v>117</v>
      </c>
      <c r="D296" s="9">
        <v>1</v>
      </c>
      <c r="E296" s="11">
        <f>단가대비표!O53</f>
        <v>773</v>
      </c>
      <c r="F296" s="12">
        <f>TRUNC(E296*D296,1)</f>
        <v>773</v>
      </c>
      <c r="G296" s="11">
        <f>단가대비표!P53</f>
        <v>0</v>
      </c>
      <c r="H296" s="12">
        <f>TRUNC(G296*D296,1)</f>
        <v>0</v>
      </c>
      <c r="I296" s="11">
        <f>단가대비표!V53</f>
        <v>0</v>
      </c>
      <c r="J296" s="12">
        <f>TRUNC(I296*D296,1)</f>
        <v>0</v>
      </c>
      <c r="K296" s="11">
        <f t="shared" si="63"/>
        <v>773</v>
      </c>
      <c r="L296" s="12">
        <f t="shared" si="63"/>
        <v>773</v>
      </c>
      <c r="M296" s="8" t="s">
        <v>52</v>
      </c>
      <c r="N296" s="5" t="s">
        <v>835</v>
      </c>
      <c r="O296" s="5" t="s">
        <v>1847</v>
      </c>
      <c r="P296" s="5" t="s">
        <v>62</v>
      </c>
      <c r="Q296" s="5" t="s">
        <v>62</v>
      </c>
      <c r="R296" s="5" t="s">
        <v>63</v>
      </c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5" t="s">
        <v>52</v>
      </c>
      <c r="AK296" s="5" t="s">
        <v>1854</v>
      </c>
      <c r="AL296" s="5" t="s">
        <v>52</v>
      </c>
      <c r="AM296" s="5" t="s">
        <v>52</v>
      </c>
    </row>
    <row r="297" spans="1:39" ht="30" customHeight="1">
      <c r="A297" s="8" t="s">
        <v>1684</v>
      </c>
      <c r="B297" s="8" t="s">
        <v>1685</v>
      </c>
      <c r="C297" s="8" t="s">
        <v>117</v>
      </c>
      <c r="D297" s="9">
        <v>1</v>
      </c>
      <c r="E297" s="11">
        <f>단가대비표!O71</f>
        <v>274</v>
      </c>
      <c r="F297" s="12">
        <f>TRUNC(E297*D297,1)</f>
        <v>274</v>
      </c>
      <c r="G297" s="11">
        <f>단가대비표!P71</f>
        <v>0</v>
      </c>
      <c r="H297" s="12">
        <f>TRUNC(G297*D297,1)</f>
        <v>0</v>
      </c>
      <c r="I297" s="11">
        <f>단가대비표!V71</f>
        <v>0</v>
      </c>
      <c r="J297" s="12">
        <f>TRUNC(I297*D297,1)</f>
        <v>0</v>
      </c>
      <c r="K297" s="11">
        <f t="shared" si="63"/>
        <v>274</v>
      </c>
      <c r="L297" s="12">
        <f t="shared" si="63"/>
        <v>274</v>
      </c>
      <c r="M297" s="8" t="s">
        <v>52</v>
      </c>
      <c r="N297" s="5" t="s">
        <v>835</v>
      </c>
      <c r="O297" s="5" t="s">
        <v>1686</v>
      </c>
      <c r="P297" s="5" t="s">
        <v>62</v>
      </c>
      <c r="Q297" s="5" t="s">
        <v>62</v>
      </c>
      <c r="R297" s="5" t="s">
        <v>63</v>
      </c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5" t="s">
        <v>52</v>
      </c>
      <c r="AK297" s="5" t="s">
        <v>1855</v>
      </c>
      <c r="AL297" s="5" t="s">
        <v>52</v>
      </c>
      <c r="AM297" s="5" t="s">
        <v>52</v>
      </c>
    </row>
    <row r="298" spans="1:39" ht="30" customHeight="1">
      <c r="A298" s="8" t="s">
        <v>1467</v>
      </c>
      <c r="B298" s="8" t="s">
        <v>52</v>
      </c>
      <c r="C298" s="8" t="s">
        <v>52</v>
      </c>
      <c r="D298" s="9"/>
      <c r="E298" s="11"/>
      <c r="F298" s="12">
        <f>TRUNC(SUMIF(N295:N297, N294, F295:F297),0)</f>
        <v>1727</v>
      </c>
      <c r="G298" s="11"/>
      <c r="H298" s="12">
        <f>TRUNC(SUMIF(N295:N297, N294, H295:H297),0)</f>
        <v>0</v>
      </c>
      <c r="I298" s="11"/>
      <c r="J298" s="12">
        <f>TRUNC(SUMIF(N295:N297, N294, J295:J297),0)</f>
        <v>0</v>
      </c>
      <c r="K298" s="11"/>
      <c r="L298" s="12">
        <f>F298+H298+J298</f>
        <v>1727</v>
      </c>
      <c r="M298" s="8" t="s">
        <v>52</v>
      </c>
      <c r="N298" s="5" t="s">
        <v>94</v>
      </c>
      <c r="O298" s="5" t="s">
        <v>94</v>
      </c>
      <c r="P298" s="5" t="s">
        <v>52</v>
      </c>
      <c r="Q298" s="5" t="s">
        <v>52</v>
      </c>
      <c r="R298" s="5" t="s">
        <v>52</v>
      </c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5" t="s">
        <v>52</v>
      </c>
      <c r="AK298" s="5" t="s">
        <v>52</v>
      </c>
      <c r="AL298" s="5" t="s">
        <v>52</v>
      </c>
      <c r="AM298" s="5" t="s">
        <v>52</v>
      </c>
    </row>
    <row r="299" spans="1:39" ht="30" customHeight="1">
      <c r="A299" s="9"/>
      <c r="B299" s="9"/>
      <c r="C299" s="9"/>
      <c r="D299" s="9"/>
      <c r="E299" s="11"/>
      <c r="F299" s="12"/>
      <c r="G299" s="11"/>
      <c r="H299" s="12"/>
      <c r="I299" s="11"/>
      <c r="J299" s="12"/>
      <c r="K299" s="11"/>
      <c r="L299" s="12"/>
      <c r="M299" s="9"/>
    </row>
    <row r="300" spans="1:39" ht="30" customHeight="1">
      <c r="A300" s="24" t="s">
        <v>1856</v>
      </c>
      <c r="B300" s="24"/>
      <c r="C300" s="24"/>
      <c r="D300" s="24"/>
      <c r="E300" s="25"/>
      <c r="F300" s="26"/>
      <c r="G300" s="25"/>
      <c r="H300" s="26"/>
      <c r="I300" s="25"/>
      <c r="J300" s="26"/>
      <c r="K300" s="25"/>
      <c r="L300" s="26"/>
      <c r="M300" s="24"/>
      <c r="N300" s="2" t="s">
        <v>838</v>
      </c>
    </row>
    <row r="301" spans="1:39" ht="30" customHeight="1">
      <c r="A301" s="8" t="s">
        <v>1841</v>
      </c>
      <c r="B301" s="8" t="s">
        <v>1857</v>
      </c>
      <c r="C301" s="8" t="s">
        <v>117</v>
      </c>
      <c r="D301" s="9">
        <v>1</v>
      </c>
      <c r="E301" s="11">
        <f>단가대비표!O75</f>
        <v>880</v>
      </c>
      <c r="F301" s="12">
        <f>TRUNC(E301*D301,1)</f>
        <v>880</v>
      </c>
      <c r="G301" s="11">
        <f>단가대비표!P75</f>
        <v>0</v>
      </c>
      <c r="H301" s="12">
        <f>TRUNC(G301*D301,1)</f>
        <v>0</v>
      </c>
      <c r="I301" s="11">
        <f>단가대비표!V75</f>
        <v>0</v>
      </c>
      <c r="J301" s="12">
        <f>TRUNC(I301*D301,1)</f>
        <v>0</v>
      </c>
      <c r="K301" s="11">
        <f t="shared" ref="K301:L303" si="64">TRUNC(E301+G301+I301,1)</f>
        <v>880</v>
      </c>
      <c r="L301" s="12">
        <f t="shared" si="64"/>
        <v>880</v>
      </c>
      <c r="M301" s="8" t="s">
        <v>52</v>
      </c>
      <c r="N301" s="5" t="s">
        <v>838</v>
      </c>
      <c r="O301" s="5" t="s">
        <v>1858</v>
      </c>
      <c r="P301" s="5" t="s">
        <v>62</v>
      </c>
      <c r="Q301" s="5" t="s">
        <v>62</v>
      </c>
      <c r="R301" s="5" t="s">
        <v>63</v>
      </c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5" t="s">
        <v>52</v>
      </c>
      <c r="AK301" s="5" t="s">
        <v>1859</v>
      </c>
      <c r="AL301" s="5" t="s">
        <v>52</v>
      </c>
      <c r="AM301" s="5" t="s">
        <v>52</v>
      </c>
    </row>
    <row r="302" spans="1:39" ht="30" customHeight="1">
      <c r="A302" s="8" t="s">
        <v>1845</v>
      </c>
      <c r="B302" s="8" t="s">
        <v>1860</v>
      </c>
      <c r="C302" s="8" t="s">
        <v>117</v>
      </c>
      <c r="D302" s="9">
        <v>1</v>
      </c>
      <c r="E302" s="11">
        <f>단가대비표!O54</f>
        <v>1112</v>
      </c>
      <c r="F302" s="12">
        <f>TRUNC(E302*D302,1)</f>
        <v>1112</v>
      </c>
      <c r="G302" s="11">
        <f>단가대비표!P54</f>
        <v>0</v>
      </c>
      <c r="H302" s="12">
        <f>TRUNC(G302*D302,1)</f>
        <v>0</v>
      </c>
      <c r="I302" s="11">
        <f>단가대비표!V54</f>
        <v>0</v>
      </c>
      <c r="J302" s="12">
        <f>TRUNC(I302*D302,1)</f>
        <v>0</v>
      </c>
      <c r="K302" s="11">
        <f t="shared" si="64"/>
        <v>1112</v>
      </c>
      <c r="L302" s="12">
        <f t="shared" si="64"/>
        <v>1112</v>
      </c>
      <c r="M302" s="8" t="s">
        <v>52</v>
      </c>
      <c r="N302" s="5" t="s">
        <v>838</v>
      </c>
      <c r="O302" s="5" t="s">
        <v>1861</v>
      </c>
      <c r="P302" s="5" t="s">
        <v>62</v>
      </c>
      <c r="Q302" s="5" t="s">
        <v>62</v>
      </c>
      <c r="R302" s="5" t="s">
        <v>63</v>
      </c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5" t="s">
        <v>52</v>
      </c>
      <c r="AK302" s="5" t="s">
        <v>1862</v>
      </c>
      <c r="AL302" s="5" t="s">
        <v>52</v>
      </c>
      <c r="AM302" s="5" t="s">
        <v>52</v>
      </c>
    </row>
    <row r="303" spans="1:39" ht="30" customHeight="1">
      <c r="A303" s="8" t="s">
        <v>1684</v>
      </c>
      <c r="B303" s="8" t="s">
        <v>1863</v>
      </c>
      <c r="C303" s="8" t="s">
        <v>117</v>
      </c>
      <c r="D303" s="9">
        <v>1</v>
      </c>
      <c r="E303" s="11">
        <f>단가대비표!O72</f>
        <v>274</v>
      </c>
      <c r="F303" s="12">
        <f>TRUNC(E303*D303,1)</f>
        <v>274</v>
      </c>
      <c r="G303" s="11">
        <f>단가대비표!P72</f>
        <v>0</v>
      </c>
      <c r="H303" s="12">
        <f>TRUNC(G303*D303,1)</f>
        <v>0</v>
      </c>
      <c r="I303" s="11">
        <f>단가대비표!V72</f>
        <v>0</v>
      </c>
      <c r="J303" s="12">
        <f>TRUNC(I303*D303,1)</f>
        <v>0</v>
      </c>
      <c r="K303" s="11">
        <f t="shared" si="64"/>
        <v>274</v>
      </c>
      <c r="L303" s="12">
        <f t="shared" si="64"/>
        <v>274</v>
      </c>
      <c r="M303" s="8" t="s">
        <v>52</v>
      </c>
      <c r="N303" s="5" t="s">
        <v>838</v>
      </c>
      <c r="O303" s="5" t="s">
        <v>1864</v>
      </c>
      <c r="P303" s="5" t="s">
        <v>62</v>
      </c>
      <c r="Q303" s="5" t="s">
        <v>62</v>
      </c>
      <c r="R303" s="5" t="s">
        <v>63</v>
      </c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5" t="s">
        <v>52</v>
      </c>
      <c r="AK303" s="5" t="s">
        <v>1865</v>
      </c>
      <c r="AL303" s="5" t="s">
        <v>52</v>
      </c>
      <c r="AM303" s="5" t="s">
        <v>52</v>
      </c>
    </row>
    <row r="304" spans="1:39" ht="30" customHeight="1">
      <c r="A304" s="8" t="s">
        <v>1467</v>
      </c>
      <c r="B304" s="8" t="s">
        <v>52</v>
      </c>
      <c r="C304" s="8" t="s">
        <v>52</v>
      </c>
      <c r="D304" s="9"/>
      <c r="E304" s="11"/>
      <c r="F304" s="12">
        <f>TRUNC(SUMIF(N301:N303, N300, F301:F303),0)</f>
        <v>2266</v>
      </c>
      <c r="G304" s="11"/>
      <c r="H304" s="12">
        <f>TRUNC(SUMIF(N301:N303, N300, H301:H303),0)</f>
        <v>0</v>
      </c>
      <c r="I304" s="11"/>
      <c r="J304" s="12">
        <f>TRUNC(SUMIF(N301:N303, N300, J301:J303),0)</f>
        <v>0</v>
      </c>
      <c r="K304" s="11"/>
      <c r="L304" s="12">
        <f>F304+H304+J304</f>
        <v>2266</v>
      </c>
      <c r="M304" s="8" t="s">
        <v>52</v>
      </c>
      <c r="N304" s="5" t="s">
        <v>94</v>
      </c>
      <c r="O304" s="5" t="s">
        <v>94</v>
      </c>
      <c r="P304" s="5" t="s">
        <v>52</v>
      </c>
      <c r="Q304" s="5" t="s">
        <v>52</v>
      </c>
      <c r="R304" s="5" t="s">
        <v>52</v>
      </c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5" t="s">
        <v>52</v>
      </c>
      <c r="AK304" s="5" t="s">
        <v>52</v>
      </c>
      <c r="AL304" s="5" t="s">
        <v>52</v>
      </c>
      <c r="AM304" s="5" t="s">
        <v>52</v>
      </c>
    </row>
    <row r="305" spans="1:39" ht="30" customHeight="1">
      <c r="A305" s="9"/>
      <c r="B305" s="9"/>
      <c r="C305" s="9"/>
      <c r="D305" s="9"/>
      <c r="E305" s="11"/>
      <c r="F305" s="12"/>
      <c r="G305" s="11"/>
      <c r="H305" s="12"/>
      <c r="I305" s="11"/>
      <c r="J305" s="12"/>
      <c r="K305" s="11"/>
      <c r="L305" s="12"/>
      <c r="M305" s="9"/>
    </row>
    <row r="306" spans="1:39" ht="30" customHeight="1">
      <c r="A306" s="24" t="s">
        <v>1866</v>
      </c>
      <c r="B306" s="24"/>
      <c r="C306" s="24"/>
      <c r="D306" s="24"/>
      <c r="E306" s="25"/>
      <c r="F306" s="26"/>
      <c r="G306" s="25"/>
      <c r="H306" s="26"/>
      <c r="I306" s="25"/>
      <c r="J306" s="26"/>
      <c r="K306" s="25"/>
      <c r="L306" s="26"/>
      <c r="M306" s="24"/>
      <c r="N306" s="2" t="s">
        <v>481</v>
      </c>
    </row>
    <row r="307" spans="1:39" ht="30" customHeight="1">
      <c r="A307" s="8" t="s">
        <v>1841</v>
      </c>
      <c r="B307" s="8" t="s">
        <v>1867</v>
      </c>
      <c r="C307" s="8" t="s">
        <v>117</v>
      </c>
      <c r="D307" s="9">
        <v>1</v>
      </c>
      <c r="E307" s="11">
        <f>단가대비표!O76</f>
        <v>400</v>
      </c>
      <c r="F307" s="12">
        <f>TRUNC(E307*D307,1)</f>
        <v>400</v>
      </c>
      <c r="G307" s="11">
        <f>단가대비표!P76</f>
        <v>0</v>
      </c>
      <c r="H307" s="12">
        <f>TRUNC(G307*D307,1)</f>
        <v>0</v>
      </c>
      <c r="I307" s="11">
        <f>단가대비표!V76</f>
        <v>0</v>
      </c>
      <c r="J307" s="12">
        <f>TRUNC(I307*D307,1)</f>
        <v>0</v>
      </c>
      <c r="K307" s="11">
        <f t="shared" ref="K307:L309" si="65">TRUNC(E307+G307+I307,1)</f>
        <v>400</v>
      </c>
      <c r="L307" s="12">
        <f t="shared" si="65"/>
        <v>400</v>
      </c>
      <c r="M307" s="8" t="s">
        <v>52</v>
      </c>
      <c r="N307" s="5" t="s">
        <v>481</v>
      </c>
      <c r="O307" s="5" t="s">
        <v>1868</v>
      </c>
      <c r="P307" s="5" t="s">
        <v>62</v>
      </c>
      <c r="Q307" s="5" t="s">
        <v>62</v>
      </c>
      <c r="R307" s="5" t="s">
        <v>63</v>
      </c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5" t="s">
        <v>52</v>
      </c>
      <c r="AK307" s="5" t="s">
        <v>1869</v>
      </c>
      <c r="AL307" s="5" t="s">
        <v>52</v>
      </c>
      <c r="AM307" s="5" t="s">
        <v>52</v>
      </c>
    </row>
    <row r="308" spans="1:39" ht="30" customHeight="1">
      <c r="A308" s="8" t="s">
        <v>1845</v>
      </c>
      <c r="B308" s="8" t="s">
        <v>1846</v>
      </c>
      <c r="C308" s="8" t="s">
        <v>117</v>
      </c>
      <c r="D308" s="9">
        <v>1</v>
      </c>
      <c r="E308" s="11">
        <f>단가대비표!O53</f>
        <v>773</v>
      </c>
      <c r="F308" s="12">
        <f>TRUNC(E308*D308,1)</f>
        <v>773</v>
      </c>
      <c r="G308" s="11">
        <f>단가대비표!P53</f>
        <v>0</v>
      </c>
      <c r="H308" s="12">
        <f>TRUNC(G308*D308,1)</f>
        <v>0</v>
      </c>
      <c r="I308" s="11">
        <f>단가대비표!V53</f>
        <v>0</v>
      </c>
      <c r="J308" s="12">
        <f>TRUNC(I308*D308,1)</f>
        <v>0</v>
      </c>
      <c r="K308" s="11">
        <f t="shared" si="65"/>
        <v>773</v>
      </c>
      <c r="L308" s="12">
        <f t="shared" si="65"/>
        <v>773</v>
      </c>
      <c r="M308" s="8" t="s">
        <v>52</v>
      </c>
      <c r="N308" s="5" t="s">
        <v>481</v>
      </c>
      <c r="O308" s="5" t="s">
        <v>1847</v>
      </c>
      <c r="P308" s="5" t="s">
        <v>62</v>
      </c>
      <c r="Q308" s="5" t="s">
        <v>62</v>
      </c>
      <c r="R308" s="5" t="s">
        <v>63</v>
      </c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5" t="s">
        <v>52</v>
      </c>
      <c r="AK308" s="5" t="s">
        <v>1870</v>
      </c>
      <c r="AL308" s="5" t="s">
        <v>52</v>
      </c>
      <c r="AM308" s="5" t="s">
        <v>52</v>
      </c>
    </row>
    <row r="309" spans="1:39" ht="30" customHeight="1">
      <c r="A309" s="8" t="s">
        <v>1684</v>
      </c>
      <c r="B309" s="8" t="s">
        <v>1685</v>
      </c>
      <c r="C309" s="8" t="s">
        <v>117</v>
      </c>
      <c r="D309" s="9">
        <v>1</v>
      </c>
      <c r="E309" s="11">
        <f>단가대비표!O71</f>
        <v>274</v>
      </c>
      <c r="F309" s="12">
        <f>TRUNC(E309*D309,1)</f>
        <v>274</v>
      </c>
      <c r="G309" s="11">
        <f>단가대비표!P71</f>
        <v>0</v>
      </c>
      <c r="H309" s="12">
        <f>TRUNC(G309*D309,1)</f>
        <v>0</v>
      </c>
      <c r="I309" s="11">
        <f>단가대비표!V71</f>
        <v>0</v>
      </c>
      <c r="J309" s="12">
        <f>TRUNC(I309*D309,1)</f>
        <v>0</v>
      </c>
      <c r="K309" s="11">
        <f t="shared" si="65"/>
        <v>274</v>
      </c>
      <c r="L309" s="12">
        <f t="shared" si="65"/>
        <v>274</v>
      </c>
      <c r="M309" s="8" t="s">
        <v>52</v>
      </c>
      <c r="N309" s="5" t="s">
        <v>481</v>
      </c>
      <c r="O309" s="5" t="s">
        <v>1686</v>
      </c>
      <c r="P309" s="5" t="s">
        <v>62</v>
      </c>
      <c r="Q309" s="5" t="s">
        <v>62</v>
      </c>
      <c r="R309" s="5" t="s">
        <v>63</v>
      </c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5" t="s">
        <v>52</v>
      </c>
      <c r="AK309" s="5" t="s">
        <v>1871</v>
      </c>
      <c r="AL309" s="5" t="s">
        <v>52</v>
      </c>
      <c r="AM309" s="5" t="s">
        <v>52</v>
      </c>
    </row>
    <row r="310" spans="1:39" ht="30" customHeight="1">
      <c r="A310" s="8" t="s">
        <v>1467</v>
      </c>
      <c r="B310" s="8" t="s">
        <v>52</v>
      </c>
      <c r="C310" s="8" t="s">
        <v>52</v>
      </c>
      <c r="D310" s="9"/>
      <c r="E310" s="11"/>
      <c r="F310" s="12">
        <f>TRUNC(SUMIF(N307:N309, N306, F307:F309),0)</f>
        <v>1447</v>
      </c>
      <c r="G310" s="11"/>
      <c r="H310" s="12">
        <f>TRUNC(SUMIF(N307:N309, N306, H307:H309),0)</f>
        <v>0</v>
      </c>
      <c r="I310" s="11"/>
      <c r="J310" s="12">
        <f>TRUNC(SUMIF(N307:N309, N306, J307:J309),0)</f>
        <v>0</v>
      </c>
      <c r="K310" s="11"/>
      <c r="L310" s="12">
        <f>F310+H310+J310</f>
        <v>1447</v>
      </c>
      <c r="M310" s="8" t="s">
        <v>52</v>
      </c>
      <c r="N310" s="5" t="s">
        <v>94</v>
      </c>
      <c r="O310" s="5" t="s">
        <v>94</v>
      </c>
      <c r="P310" s="5" t="s">
        <v>52</v>
      </c>
      <c r="Q310" s="5" t="s">
        <v>52</v>
      </c>
      <c r="R310" s="5" t="s">
        <v>52</v>
      </c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5" t="s">
        <v>52</v>
      </c>
      <c r="AK310" s="5" t="s">
        <v>52</v>
      </c>
      <c r="AL310" s="5" t="s">
        <v>52</v>
      </c>
      <c r="AM310" s="5" t="s">
        <v>52</v>
      </c>
    </row>
    <row r="311" spans="1:39" ht="30" customHeight="1">
      <c r="A311" s="9"/>
      <c r="B311" s="9"/>
      <c r="C311" s="9"/>
      <c r="D311" s="9"/>
      <c r="E311" s="11"/>
      <c r="F311" s="12"/>
      <c r="G311" s="11"/>
      <c r="H311" s="12"/>
      <c r="I311" s="11"/>
      <c r="J311" s="12"/>
      <c r="K311" s="11"/>
      <c r="L311" s="12"/>
      <c r="M311" s="9"/>
    </row>
    <row r="312" spans="1:39" ht="30" customHeight="1">
      <c r="A312" s="24" t="s">
        <v>1872</v>
      </c>
      <c r="B312" s="24"/>
      <c r="C312" s="24"/>
      <c r="D312" s="24"/>
      <c r="E312" s="25"/>
      <c r="F312" s="26"/>
      <c r="G312" s="25"/>
      <c r="H312" s="26"/>
      <c r="I312" s="25"/>
      <c r="J312" s="26"/>
      <c r="K312" s="25"/>
      <c r="L312" s="26"/>
      <c r="M312" s="24"/>
      <c r="N312" s="2" t="s">
        <v>484</v>
      </c>
    </row>
    <row r="313" spans="1:39" ht="30" customHeight="1">
      <c r="A313" s="8" t="s">
        <v>1841</v>
      </c>
      <c r="B313" s="8" t="s">
        <v>1873</v>
      </c>
      <c r="C313" s="8" t="s">
        <v>117</v>
      </c>
      <c r="D313" s="9">
        <v>1</v>
      </c>
      <c r="E313" s="11">
        <f>단가대비표!O77</f>
        <v>440</v>
      </c>
      <c r="F313" s="12">
        <f>TRUNC(E313*D313,1)</f>
        <v>440</v>
      </c>
      <c r="G313" s="11">
        <f>단가대비표!P77</f>
        <v>0</v>
      </c>
      <c r="H313" s="12">
        <f>TRUNC(G313*D313,1)</f>
        <v>0</v>
      </c>
      <c r="I313" s="11">
        <f>단가대비표!V77</f>
        <v>0</v>
      </c>
      <c r="J313" s="12">
        <f>TRUNC(I313*D313,1)</f>
        <v>0</v>
      </c>
      <c r="K313" s="11">
        <f t="shared" ref="K313:L315" si="66">TRUNC(E313+G313+I313,1)</f>
        <v>440</v>
      </c>
      <c r="L313" s="12">
        <f t="shared" si="66"/>
        <v>440</v>
      </c>
      <c r="M313" s="8" t="s">
        <v>52</v>
      </c>
      <c r="N313" s="5" t="s">
        <v>484</v>
      </c>
      <c r="O313" s="5" t="s">
        <v>1874</v>
      </c>
      <c r="P313" s="5" t="s">
        <v>62</v>
      </c>
      <c r="Q313" s="5" t="s">
        <v>62</v>
      </c>
      <c r="R313" s="5" t="s">
        <v>63</v>
      </c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5" t="s">
        <v>52</v>
      </c>
      <c r="AK313" s="5" t="s">
        <v>1875</v>
      </c>
      <c r="AL313" s="5" t="s">
        <v>52</v>
      </c>
      <c r="AM313" s="5" t="s">
        <v>52</v>
      </c>
    </row>
    <row r="314" spans="1:39" ht="30" customHeight="1">
      <c r="A314" s="8" t="s">
        <v>1845</v>
      </c>
      <c r="B314" s="8" t="s">
        <v>1846</v>
      </c>
      <c r="C314" s="8" t="s">
        <v>117</v>
      </c>
      <c r="D314" s="9">
        <v>1</v>
      </c>
      <c r="E314" s="11">
        <f>단가대비표!O53</f>
        <v>773</v>
      </c>
      <c r="F314" s="12">
        <f>TRUNC(E314*D314,1)</f>
        <v>773</v>
      </c>
      <c r="G314" s="11">
        <f>단가대비표!P53</f>
        <v>0</v>
      </c>
      <c r="H314" s="12">
        <f>TRUNC(G314*D314,1)</f>
        <v>0</v>
      </c>
      <c r="I314" s="11">
        <f>단가대비표!V53</f>
        <v>0</v>
      </c>
      <c r="J314" s="12">
        <f>TRUNC(I314*D314,1)</f>
        <v>0</v>
      </c>
      <c r="K314" s="11">
        <f t="shared" si="66"/>
        <v>773</v>
      </c>
      <c r="L314" s="12">
        <f t="shared" si="66"/>
        <v>773</v>
      </c>
      <c r="M314" s="8" t="s">
        <v>52</v>
      </c>
      <c r="N314" s="5" t="s">
        <v>484</v>
      </c>
      <c r="O314" s="5" t="s">
        <v>1847</v>
      </c>
      <c r="P314" s="5" t="s">
        <v>62</v>
      </c>
      <c r="Q314" s="5" t="s">
        <v>62</v>
      </c>
      <c r="R314" s="5" t="s">
        <v>63</v>
      </c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5" t="s">
        <v>52</v>
      </c>
      <c r="AK314" s="5" t="s">
        <v>1876</v>
      </c>
      <c r="AL314" s="5" t="s">
        <v>52</v>
      </c>
      <c r="AM314" s="5" t="s">
        <v>52</v>
      </c>
    </row>
    <row r="315" spans="1:39" ht="30" customHeight="1">
      <c r="A315" s="8" t="s">
        <v>1684</v>
      </c>
      <c r="B315" s="8" t="s">
        <v>1685</v>
      </c>
      <c r="C315" s="8" t="s">
        <v>117</v>
      </c>
      <c r="D315" s="9">
        <v>1</v>
      </c>
      <c r="E315" s="11">
        <f>단가대비표!O71</f>
        <v>274</v>
      </c>
      <c r="F315" s="12">
        <f>TRUNC(E315*D315,1)</f>
        <v>274</v>
      </c>
      <c r="G315" s="11">
        <f>단가대비표!P71</f>
        <v>0</v>
      </c>
      <c r="H315" s="12">
        <f>TRUNC(G315*D315,1)</f>
        <v>0</v>
      </c>
      <c r="I315" s="11">
        <f>단가대비표!V71</f>
        <v>0</v>
      </c>
      <c r="J315" s="12">
        <f>TRUNC(I315*D315,1)</f>
        <v>0</v>
      </c>
      <c r="K315" s="11">
        <f t="shared" si="66"/>
        <v>274</v>
      </c>
      <c r="L315" s="12">
        <f t="shared" si="66"/>
        <v>274</v>
      </c>
      <c r="M315" s="8" t="s">
        <v>52</v>
      </c>
      <c r="N315" s="5" t="s">
        <v>484</v>
      </c>
      <c r="O315" s="5" t="s">
        <v>1686</v>
      </c>
      <c r="P315" s="5" t="s">
        <v>62</v>
      </c>
      <c r="Q315" s="5" t="s">
        <v>62</v>
      </c>
      <c r="R315" s="5" t="s">
        <v>63</v>
      </c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5" t="s">
        <v>52</v>
      </c>
      <c r="AK315" s="5" t="s">
        <v>1877</v>
      </c>
      <c r="AL315" s="5" t="s">
        <v>52</v>
      </c>
      <c r="AM315" s="5" t="s">
        <v>52</v>
      </c>
    </row>
    <row r="316" spans="1:39" ht="30" customHeight="1">
      <c r="A316" s="8" t="s">
        <v>1467</v>
      </c>
      <c r="B316" s="8" t="s">
        <v>52</v>
      </c>
      <c r="C316" s="8" t="s">
        <v>52</v>
      </c>
      <c r="D316" s="9"/>
      <c r="E316" s="11"/>
      <c r="F316" s="12">
        <f>TRUNC(SUMIF(N313:N315, N312, F313:F315),0)</f>
        <v>1487</v>
      </c>
      <c r="G316" s="11"/>
      <c r="H316" s="12">
        <f>TRUNC(SUMIF(N313:N315, N312, H313:H315),0)</f>
        <v>0</v>
      </c>
      <c r="I316" s="11"/>
      <c r="J316" s="12">
        <f>TRUNC(SUMIF(N313:N315, N312, J313:J315),0)</f>
        <v>0</v>
      </c>
      <c r="K316" s="11"/>
      <c r="L316" s="12">
        <f>F316+H316+J316</f>
        <v>1487</v>
      </c>
      <c r="M316" s="8" t="s">
        <v>52</v>
      </c>
      <c r="N316" s="5" t="s">
        <v>94</v>
      </c>
      <c r="O316" s="5" t="s">
        <v>94</v>
      </c>
      <c r="P316" s="5" t="s">
        <v>52</v>
      </c>
      <c r="Q316" s="5" t="s">
        <v>52</v>
      </c>
      <c r="R316" s="5" t="s">
        <v>52</v>
      </c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5" t="s">
        <v>52</v>
      </c>
      <c r="AK316" s="5" t="s">
        <v>52</v>
      </c>
      <c r="AL316" s="5" t="s">
        <v>52</v>
      </c>
      <c r="AM316" s="5" t="s">
        <v>52</v>
      </c>
    </row>
    <row r="317" spans="1:39" ht="30" customHeight="1">
      <c r="A317" s="9"/>
      <c r="B317" s="9"/>
      <c r="C317" s="9"/>
      <c r="D317" s="9"/>
      <c r="E317" s="11"/>
      <c r="F317" s="12"/>
      <c r="G317" s="11"/>
      <c r="H317" s="12"/>
      <c r="I317" s="11"/>
      <c r="J317" s="12"/>
      <c r="K317" s="11"/>
      <c r="L317" s="12"/>
      <c r="M317" s="9"/>
    </row>
    <row r="318" spans="1:39" ht="30" customHeight="1">
      <c r="A318" s="24" t="s">
        <v>1878</v>
      </c>
      <c r="B318" s="24"/>
      <c r="C318" s="24"/>
      <c r="D318" s="24"/>
      <c r="E318" s="25"/>
      <c r="F318" s="26"/>
      <c r="G318" s="25"/>
      <c r="H318" s="26"/>
      <c r="I318" s="25"/>
      <c r="J318" s="26"/>
      <c r="K318" s="25"/>
      <c r="L318" s="26"/>
      <c r="M318" s="24"/>
      <c r="N318" s="2" t="s">
        <v>488</v>
      </c>
    </row>
    <row r="319" spans="1:39" ht="30" customHeight="1">
      <c r="A319" s="8" t="s">
        <v>1841</v>
      </c>
      <c r="B319" s="8" t="s">
        <v>1879</v>
      </c>
      <c r="C319" s="8" t="s">
        <v>117</v>
      </c>
      <c r="D319" s="9">
        <v>1</v>
      </c>
      <c r="E319" s="11">
        <f>단가대비표!O78</f>
        <v>480</v>
      </c>
      <c r="F319" s="12">
        <f>TRUNC(E319*D319,1)</f>
        <v>480</v>
      </c>
      <c r="G319" s="11">
        <f>단가대비표!P78</f>
        <v>0</v>
      </c>
      <c r="H319" s="12">
        <f>TRUNC(G319*D319,1)</f>
        <v>0</v>
      </c>
      <c r="I319" s="11">
        <f>단가대비표!V78</f>
        <v>0</v>
      </c>
      <c r="J319" s="12">
        <f>TRUNC(I319*D319,1)</f>
        <v>0</v>
      </c>
      <c r="K319" s="11">
        <f t="shared" ref="K319:L321" si="67">TRUNC(E319+G319+I319,1)</f>
        <v>480</v>
      </c>
      <c r="L319" s="12">
        <f t="shared" si="67"/>
        <v>480</v>
      </c>
      <c r="M319" s="8" t="s">
        <v>52</v>
      </c>
      <c r="N319" s="5" t="s">
        <v>488</v>
      </c>
      <c r="O319" s="5" t="s">
        <v>1880</v>
      </c>
      <c r="P319" s="5" t="s">
        <v>62</v>
      </c>
      <c r="Q319" s="5" t="s">
        <v>62</v>
      </c>
      <c r="R319" s="5" t="s">
        <v>63</v>
      </c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5" t="s">
        <v>52</v>
      </c>
      <c r="AK319" s="5" t="s">
        <v>1881</v>
      </c>
      <c r="AL319" s="5" t="s">
        <v>52</v>
      </c>
      <c r="AM319" s="5" t="s">
        <v>52</v>
      </c>
    </row>
    <row r="320" spans="1:39" ht="30" customHeight="1">
      <c r="A320" s="8" t="s">
        <v>1845</v>
      </c>
      <c r="B320" s="8" t="s">
        <v>1846</v>
      </c>
      <c r="C320" s="8" t="s">
        <v>117</v>
      </c>
      <c r="D320" s="9">
        <v>1</v>
      </c>
      <c r="E320" s="11">
        <f>단가대비표!O53</f>
        <v>773</v>
      </c>
      <c r="F320" s="12">
        <f>TRUNC(E320*D320,1)</f>
        <v>773</v>
      </c>
      <c r="G320" s="11">
        <f>단가대비표!P53</f>
        <v>0</v>
      </c>
      <c r="H320" s="12">
        <f>TRUNC(G320*D320,1)</f>
        <v>0</v>
      </c>
      <c r="I320" s="11">
        <f>단가대비표!V53</f>
        <v>0</v>
      </c>
      <c r="J320" s="12">
        <f>TRUNC(I320*D320,1)</f>
        <v>0</v>
      </c>
      <c r="K320" s="11">
        <f t="shared" si="67"/>
        <v>773</v>
      </c>
      <c r="L320" s="12">
        <f t="shared" si="67"/>
        <v>773</v>
      </c>
      <c r="M320" s="8" t="s">
        <v>52</v>
      </c>
      <c r="N320" s="5" t="s">
        <v>488</v>
      </c>
      <c r="O320" s="5" t="s">
        <v>1847</v>
      </c>
      <c r="P320" s="5" t="s">
        <v>62</v>
      </c>
      <c r="Q320" s="5" t="s">
        <v>62</v>
      </c>
      <c r="R320" s="5" t="s">
        <v>63</v>
      </c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5" t="s">
        <v>52</v>
      </c>
      <c r="AK320" s="5" t="s">
        <v>1882</v>
      </c>
      <c r="AL320" s="5" t="s">
        <v>52</v>
      </c>
      <c r="AM320" s="5" t="s">
        <v>52</v>
      </c>
    </row>
    <row r="321" spans="1:39" ht="30" customHeight="1">
      <c r="A321" s="8" t="s">
        <v>1684</v>
      </c>
      <c r="B321" s="8" t="s">
        <v>1685</v>
      </c>
      <c r="C321" s="8" t="s">
        <v>117</v>
      </c>
      <c r="D321" s="9">
        <v>1</v>
      </c>
      <c r="E321" s="11">
        <f>단가대비표!O71</f>
        <v>274</v>
      </c>
      <c r="F321" s="12">
        <f>TRUNC(E321*D321,1)</f>
        <v>274</v>
      </c>
      <c r="G321" s="11">
        <f>단가대비표!P71</f>
        <v>0</v>
      </c>
      <c r="H321" s="12">
        <f>TRUNC(G321*D321,1)</f>
        <v>0</v>
      </c>
      <c r="I321" s="11">
        <f>단가대비표!V71</f>
        <v>0</v>
      </c>
      <c r="J321" s="12">
        <f>TRUNC(I321*D321,1)</f>
        <v>0</v>
      </c>
      <c r="K321" s="11">
        <f t="shared" si="67"/>
        <v>274</v>
      </c>
      <c r="L321" s="12">
        <f t="shared" si="67"/>
        <v>274</v>
      </c>
      <c r="M321" s="8" t="s">
        <v>52</v>
      </c>
      <c r="N321" s="5" t="s">
        <v>488</v>
      </c>
      <c r="O321" s="5" t="s">
        <v>1686</v>
      </c>
      <c r="P321" s="5" t="s">
        <v>62</v>
      </c>
      <c r="Q321" s="5" t="s">
        <v>62</v>
      </c>
      <c r="R321" s="5" t="s">
        <v>63</v>
      </c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5" t="s">
        <v>52</v>
      </c>
      <c r="AK321" s="5" t="s">
        <v>1883</v>
      </c>
      <c r="AL321" s="5" t="s">
        <v>52</v>
      </c>
      <c r="AM321" s="5" t="s">
        <v>52</v>
      </c>
    </row>
    <row r="322" spans="1:39" ht="30" customHeight="1">
      <c r="A322" s="8" t="s">
        <v>1467</v>
      </c>
      <c r="B322" s="8" t="s">
        <v>52</v>
      </c>
      <c r="C322" s="8" t="s">
        <v>52</v>
      </c>
      <c r="D322" s="9"/>
      <c r="E322" s="11"/>
      <c r="F322" s="12">
        <f>TRUNC(SUMIF(N319:N321, N318, F319:F321),0)</f>
        <v>1527</v>
      </c>
      <c r="G322" s="11"/>
      <c r="H322" s="12">
        <f>TRUNC(SUMIF(N319:N321, N318, H319:H321),0)</f>
        <v>0</v>
      </c>
      <c r="I322" s="11"/>
      <c r="J322" s="12">
        <f>TRUNC(SUMIF(N319:N321, N318, J319:J321),0)</f>
        <v>0</v>
      </c>
      <c r="K322" s="11"/>
      <c r="L322" s="12">
        <f>F322+H322+J322</f>
        <v>1527</v>
      </c>
      <c r="M322" s="8" t="s">
        <v>52</v>
      </c>
      <c r="N322" s="5" t="s">
        <v>94</v>
      </c>
      <c r="O322" s="5" t="s">
        <v>94</v>
      </c>
      <c r="P322" s="5" t="s">
        <v>52</v>
      </c>
      <c r="Q322" s="5" t="s">
        <v>52</v>
      </c>
      <c r="R322" s="5" t="s">
        <v>52</v>
      </c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5" t="s">
        <v>52</v>
      </c>
      <c r="AK322" s="5" t="s">
        <v>52</v>
      </c>
      <c r="AL322" s="5" t="s">
        <v>52</v>
      </c>
      <c r="AM322" s="5" t="s">
        <v>52</v>
      </c>
    </row>
    <row r="323" spans="1:39" ht="30" customHeight="1">
      <c r="A323" s="9"/>
      <c r="B323" s="9"/>
      <c r="C323" s="9"/>
      <c r="D323" s="9"/>
      <c r="E323" s="11"/>
      <c r="F323" s="12"/>
      <c r="G323" s="11"/>
      <c r="H323" s="12"/>
      <c r="I323" s="11"/>
      <c r="J323" s="12"/>
      <c r="K323" s="11"/>
      <c r="L323" s="12"/>
      <c r="M323" s="9"/>
    </row>
    <row r="324" spans="1:39" ht="30" customHeight="1">
      <c r="A324" s="24" t="s">
        <v>1884</v>
      </c>
      <c r="B324" s="24"/>
      <c r="C324" s="24"/>
      <c r="D324" s="24"/>
      <c r="E324" s="25"/>
      <c r="F324" s="26"/>
      <c r="G324" s="25"/>
      <c r="H324" s="26"/>
      <c r="I324" s="25"/>
      <c r="J324" s="26"/>
      <c r="K324" s="25"/>
      <c r="L324" s="26"/>
      <c r="M324" s="24"/>
      <c r="N324" s="2" t="s">
        <v>491</v>
      </c>
    </row>
    <row r="325" spans="1:39" ht="30" customHeight="1">
      <c r="A325" s="8" t="s">
        <v>1841</v>
      </c>
      <c r="B325" s="8" t="s">
        <v>1885</v>
      </c>
      <c r="C325" s="8" t="s">
        <v>117</v>
      </c>
      <c r="D325" s="9">
        <v>1</v>
      </c>
      <c r="E325" s="11">
        <f>단가대비표!O79</f>
        <v>560</v>
      </c>
      <c r="F325" s="12">
        <f>TRUNC(E325*D325,1)</f>
        <v>560</v>
      </c>
      <c r="G325" s="11">
        <f>단가대비표!P79</f>
        <v>0</v>
      </c>
      <c r="H325" s="12">
        <f>TRUNC(G325*D325,1)</f>
        <v>0</v>
      </c>
      <c r="I325" s="11">
        <f>단가대비표!V79</f>
        <v>0</v>
      </c>
      <c r="J325" s="12">
        <f>TRUNC(I325*D325,1)</f>
        <v>0</v>
      </c>
      <c r="K325" s="11">
        <f t="shared" ref="K325:L327" si="68">TRUNC(E325+G325+I325,1)</f>
        <v>560</v>
      </c>
      <c r="L325" s="12">
        <f t="shared" si="68"/>
        <v>560</v>
      </c>
      <c r="M325" s="8" t="s">
        <v>52</v>
      </c>
      <c r="N325" s="5" t="s">
        <v>491</v>
      </c>
      <c r="O325" s="5" t="s">
        <v>1886</v>
      </c>
      <c r="P325" s="5" t="s">
        <v>62</v>
      </c>
      <c r="Q325" s="5" t="s">
        <v>62</v>
      </c>
      <c r="R325" s="5" t="s">
        <v>63</v>
      </c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5" t="s">
        <v>52</v>
      </c>
      <c r="AK325" s="5" t="s">
        <v>1887</v>
      </c>
      <c r="AL325" s="5" t="s">
        <v>52</v>
      </c>
      <c r="AM325" s="5" t="s">
        <v>52</v>
      </c>
    </row>
    <row r="326" spans="1:39" ht="30" customHeight="1">
      <c r="A326" s="8" t="s">
        <v>1845</v>
      </c>
      <c r="B326" s="8" t="s">
        <v>1846</v>
      </c>
      <c r="C326" s="8" t="s">
        <v>117</v>
      </c>
      <c r="D326" s="9">
        <v>1</v>
      </c>
      <c r="E326" s="11">
        <f>단가대비표!O53</f>
        <v>773</v>
      </c>
      <c r="F326" s="12">
        <f>TRUNC(E326*D326,1)</f>
        <v>773</v>
      </c>
      <c r="G326" s="11">
        <f>단가대비표!P53</f>
        <v>0</v>
      </c>
      <c r="H326" s="12">
        <f>TRUNC(G326*D326,1)</f>
        <v>0</v>
      </c>
      <c r="I326" s="11">
        <f>단가대비표!V53</f>
        <v>0</v>
      </c>
      <c r="J326" s="12">
        <f>TRUNC(I326*D326,1)</f>
        <v>0</v>
      </c>
      <c r="K326" s="11">
        <f t="shared" si="68"/>
        <v>773</v>
      </c>
      <c r="L326" s="12">
        <f t="shared" si="68"/>
        <v>773</v>
      </c>
      <c r="M326" s="8" t="s">
        <v>52</v>
      </c>
      <c r="N326" s="5" t="s">
        <v>491</v>
      </c>
      <c r="O326" s="5" t="s">
        <v>1847</v>
      </c>
      <c r="P326" s="5" t="s">
        <v>62</v>
      </c>
      <c r="Q326" s="5" t="s">
        <v>62</v>
      </c>
      <c r="R326" s="5" t="s">
        <v>63</v>
      </c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5" t="s">
        <v>52</v>
      </c>
      <c r="AK326" s="5" t="s">
        <v>1888</v>
      </c>
      <c r="AL326" s="5" t="s">
        <v>52</v>
      </c>
      <c r="AM326" s="5" t="s">
        <v>52</v>
      </c>
    </row>
    <row r="327" spans="1:39" ht="30" customHeight="1">
      <c r="A327" s="8" t="s">
        <v>1684</v>
      </c>
      <c r="B327" s="8" t="s">
        <v>1685</v>
      </c>
      <c r="C327" s="8" t="s">
        <v>117</v>
      </c>
      <c r="D327" s="9">
        <v>1</v>
      </c>
      <c r="E327" s="11">
        <f>단가대비표!O71</f>
        <v>274</v>
      </c>
      <c r="F327" s="12">
        <f>TRUNC(E327*D327,1)</f>
        <v>274</v>
      </c>
      <c r="G327" s="11">
        <f>단가대비표!P71</f>
        <v>0</v>
      </c>
      <c r="H327" s="12">
        <f>TRUNC(G327*D327,1)</f>
        <v>0</v>
      </c>
      <c r="I327" s="11">
        <f>단가대비표!V71</f>
        <v>0</v>
      </c>
      <c r="J327" s="12">
        <f>TRUNC(I327*D327,1)</f>
        <v>0</v>
      </c>
      <c r="K327" s="11">
        <f t="shared" si="68"/>
        <v>274</v>
      </c>
      <c r="L327" s="12">
        <f t="shared" si="68"/>
        <v>274</v>
      </c>
      <c r="M327" s="8" t="s">
        <v>52</v>
      </c>
      <c r="N327" s="5" t="s">
        <v>491</v>
      </c>
      <c r="O327" s="5" t="s">
        <v>1686</v>
      </c>
      <c r="P327" s="5" t="s">
        <v>62</v>
      </c>
      <c r="Q327" s="5" t="s">
        <v>62</v>
      </c>
      <c r="R327" s="5" t="s">
        <v>63</v>
      </c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5" t="s">
        <v>52</v>
      </c>
      <c r="AK327" s="5" t="s">
        <v>1889</v>
      </c>
      <c r="AL327" s="5" t="s">
        <v>52</v>
      </c>
      <c r="AM327" s="5" t="s">
        <v>52</v>
      </c>
    </row>
    <row r="328" spans="1:39" ht="30" customHeight="1">
      <c r="A328" s="8" t="s">
        <v>1467</v>
      </c>
      <c r="B328" s="8" t="s">
        <v>52</v>
      </c>
      <c r="C328" s="8" t="s">
        <v>52</v>
      </c>
      <c r="D328" s="9"/>
      <c r="E328" s="11"/>
      <c r="F328" s="12">
        <f>TRUNC(SUMIF(N325:N327, N324, F325:F327),0)</f>
        <v>1607</v>
      </c>
      <c r="G328" s="11"/>
      <c r="H328" s="12">
        <f>TRUNC(SUMIF(N325:N327, N324, H325:H327),0)</f>
        <v>0</v>
      </c>
      <c r="I328" s="11"/>
      <c r="J328" s="12">
        <f>TRUNC(SUMIF(N325:N327, N324, J325:J327),0)</f>
        <v>0</v>
      </c>
      <c r="K328" s="11"/>
      <c r="L328" s="12">
        <f>F328+H328+J328</f>
        <v>1607</v>
      </c>
      <c r="M328" s="8" t="s">
        <v>52</v>
      </c>
      <c r="N328" s="5" t="s">
        <v>94</v>
      </c>
      <c r="O328" s="5" t="s">
        <v>94</v>
      </c>
      <c r="P328" s="5" t="s">
        <v>52</v>
      </c>
      <c r="Q328" s="5" t="s">
        <v>52</v>
      </c>
      <c r="R328" s="5" t="s">
        <v>52</v>
      </c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5" t="s">
        <v>52</v>
      </c>
      <c r="AK328" s="5" t="s">
        <v>52</v>
      </c>
      <c r="AL328" s="5" t="s">
        <v>52</v>
      </c>
      <c r="AM328" s="5" t="s">
        <v>52</v>
      </c>
    </row>
    <row r="329" spans="1:39" ht="30" customHeight="1">
      <c r="A329" s="9"/>
      <c r="B329" s="9"/>
      <c r="C329" s="9"/>
      <c r="D329" s="9"/>
      <c r="E329" s="11"/>
      <c r="F329" s="12"/>
      <c r="G329" s="11"/>
      <c r="H329" s="12"/>
      <c r="I329" s="11"/>
      <c r="J329" s="12"/>
      <c r="K329" s="11"/>
      <c r="L329" s="12"/>
      <c r="M329" s="9"/>
    </row>
    <row r="330" spans="1:39" ht="30" customHeight="1">
      <c r="A330" s="24" t="s">
        <v>1890</v>
      </c>
      <c r="B330" s="24"/>
      <c r="C330" s="24"/>
      <c r="D330" s="24"/>
      <c r="E330" s="25"/>
      <c r="F330" s="26"/>
      <c r="G330" s="25"/>
      <c r="H330" s="26"/>
      <c r="I330" s="25"/>
      <c r="J330" s="26"/>
      <c r="K330" s="25"/>
      <c r="L330" s="26"/>
      <c r="M330" s="24"/>
      <c r="N330" s="2" t="s">
        <v>926</v>
      </c>
    </row>
    <row r="331" spans="1:39" ht="30" customHeight="1">
      <c r="A331" s="8" t="s">
        <v>1891</v>
      </c>
      <c r="B331" s="8" t="s">
        <v>1892</v>
      </c>
      <c r="C331" s="8" t="s">
        <v>117</v>
      </c>
      <c r="D331" s="9">
        <v>1</v>
      </c>
      <c r="E331" s="11">
        <f>단가대비표!O118</f>
        <v>2500</v>
      </c>
      <c r="F331" s="12">
        <f>TRUNC(E331*D331,1)</f>
        <v>2500</v>
      </c>
      <c r="G331" s="11">
        <f>단가대비표!P118</f>
        <v>0</v>
      </c>
      <c r="H331" s="12">
        <f>TRUNC(G331*D331,1)</f>
        <v>0</v>
      </c>
      <c r="I331" s="11">
        <f>단가대비표!V118</f>
        <v>0</v>
      </c>
      <c r="J331" s="12">
        <f>TRUNC(I331*D331,1)</f>
        <v>0</v>
      </c>
      <c r="K331" s="11">
        <f t="shared" ref="K331:L333" si="69">TRUNC(E331+G331+I331,1)</f>
        <v>2500</v>
      </c>
      <c r="L331" s="12">
        <f t="shared" si="69"/>
        <v>2500</v>
      </c>
      <c r="M331" s="8" t="s">
        <v>52</v>
      </c>
      <c r="N331" s="5" t="s">
        <v>926</v>
      </c>
      <c r="O331" s="5" t="s">
        <v>1893</v>
      </c>
      <c r="P331" s="5" t="s">
        <v>62</v>
      </c>
      <c r="Q331" s="5" t="s">
        <v>62</v>
      </c>
      <c r="R331" s="5" t="s">
        <v>63</v>
      </c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5" t="s">
        <v>52</v>
      </c>
      <c r="AK331" s="5" t="s">
        <v>1894</v>
      </c>
      <c r="AL331" s="5" t="s">
        <v>52</v>
      </c>
      <c r="AM331" s="5" t="s">
        <v>52</v>
      </c>
    </row>
    <row r="332" spans="1:39" ht="30" customHeight="1">
      <c r="A332" s="8" t="s">
        <v>1845</v>
      </c>
      <c r="B332" s="8" t="s">
        <v>1860</v>
      </c>
      <c r="C332" s="8" t="s">
        <v>117</v>
      </c>
      <c r="D332" s="9">
        <v>1</v>
      </c>
      <c r="E332" s="11">
        <f>단가대비표!O54</f>
        <v>1112</v>
      </c>
      <c r="F332" s="12">
        <f>TRUNC(E332*D332,1)</f>
        <v>1112</v>
      </c>
      <c r="G332" s="11">
        <f>단가대비표!P54</f>
        <v>0</v>
      </c>
      <c r="H332" s="12">
        <f>TRUNC(G332*D332,1)</f>
        <v>0</v>
      </c>
      <c r="I332" s="11">
        <f>단가대비표!V54</f>
        <v>0</v>
      </c>
      <c r="J332" s="12">
        <f>TRUNC(I332*D332,1)</f>
        <v>0</v>
      </c>
      <c r="K332" s="11">
        <f t="shared" si="69"/>
        <v>1112</v>
      </c>
      <c r="L332" s="12">
        <f t="shared" si="69"/>
        <v>1112</v>
      </c>
      <c r="M332" s="8" t="s">
        <v>52</v>
      </c>
      <c r="N332" s="5" t="s">
        <v>926</v>
      </c>
      <c r="O332" s="5" t="s">
        <v>1861</v>
      </c>
      <c r="P332" s="5" t="s">
        <v>62</v>
      </c>
      <c r="Q332" s="5" t="s">
        <v>62</v>
      </c>
      <c r="R332" s="5" t="s">
        <v>63</v>
      </c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5" t="s">
        <v>52</v>
      </c>
      <c r="AK332" s="5" t="s">
        <v>1895</v>
      </c>
      <c r="AL332" s="5" t="s">
        <v>52</v>
      </c>
      <c r="AM332" s="5" t="s">
        <v>52</v>
      </c>
    </row>
    <row r="333" spans="1:39" ht="30" customHeight="1">
      <c r="A333" s="8" t="s">
        <v>1684</v>
      </c>
      <c r="B333" s="8" t="s">
        <v>1863</v>
      </c>
      <c r="C333" s="8" t="s">
        <v>117</v>
      </c>
      <c r="D333" s="9">
        <v>1</v>
      </c>
      <c r="E333" s="11">
        <f>단가대비표!O72</f>
        <v>274</v>
      </c>
      <c r="F333" s="12">
        <f>TRUNC(E333*D333,1)</f>
        <v>274</v>
      </c>
      <c r="G333" s="11">
        <f>단가대비표!P72</f>
        <v>0</v>
      </c>
      <c r="H333" s="12">
        <f>TRUNC(G333*D333,1)</f>
        <v>0</v>
      </c>
      <c r="I333" s="11">
        <f>단가대비표!V72</f>
        <v>0</v>
      </c>
      <c r="J333" s="12">
        <f>TRUNC(I333*D333,1)</f>
        <v>0</v>
      </c>
      <c r="K333" s="11">
        <f t="shared" si="69"/>
        <v>274</v>
      </c>
      <c r="L333" s="12">
        <f t="shared" si="69"/>
        <v>274</v>
      </c>
      <c r="M333" s="8" t="s">
        <v>52</v>
      </c>
      <c r="N333" s="5" t="s">
        <v>926</v>
      </c>
      <c r="O333" s="5" t="s">
        <v>1864</v>
      </c>
      <c r="P333" s="5" t="s">
        <v>62</v>
      </c>
      <c r="Q333" s="5" t="s">
        <v>62</v>
      </c>
      <c r="R333" s="5" t="s">
        <v>63</v>
      </c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5" t="s">
        <v>52</v>
      </c>
      <c r="AK333" s="5" t="s">
        <v>1896</v>
      </c>
      <c r="AL333" s="5" t="s">
        <v>52</v>
      </c>
      <c r="AM333" s="5" t="s">
        <v>52</v>
      </c>
    </row>
    <row r="334" spans="1:39" ht="30" customHeight="1">
      <c r="A334" s="8" t="s">
        <v>1467</v>
      </c>
      <c r="B334" s="8" t="s">
        <v>52</v>
      </c>
      <c r="C334" s="8" t="s">
        <v>52</v>
      </c>
      <c r="D334" s="9"/>
      <c r="E334" s="11"/>
      <c r="F334" s="12">
        <f>TRUNC(SUMIF(N331:N333, N330, F331:F333),0)</f>
        <v>3886</v>
      </c>
      <c r="G334" s="11"/>
      <c r="H334" s="12">
        <f>TRUNC(SUMIF(N331:N333, N330, H331:H333),0)</f>
        <v>0</v>
      </c>
      <c r="I334" s="11"/>
      <c r="J334" s="12">
        <f>TRUNC(SUMIF(N331:N333, N330, J331:J333),0)</f>
        <v>0</v>
      </c>
      <c r="K334" s="11"/>
      <c r="L334" s="12">
        <f>F334+H334+J334</f>
        <v>3886</v>
      </c>
      <c r="M334" s="8" t="s">
        <v>52</v>
      </c>
      <c r="N334" s="5" t="s">
        <v>94</v>
      </c>
      <c r="O334" s="5" t="s">
        <v>94</v>
      </c>
      <c r="P334" s="5" t="s">
        <v>52</v>
      </c>
      <c r="Q334" s="5" t="s">
        <v>52</v>
      </c>
      <c r="R334" s="5" t="s">
        <v>52</v>
      </c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5" t="s">
        <v>52</v>
      </c>
      <c r="AK334" s="5" t="s">
        <v>52</v>
      </c>
      <c r="AL334" s="5" t="s">
        <v>52</v>
      </c>
      <c r="AM334" s="5" t="s">
        <v>52</v>
      </c>
    </row>
    <row r="335" spans="1:39" ht="30" customHeight="1">
      <c r="A335" s="9"/>
      <c r="B335" s="9"/>
      <c r="C335" s="9"/>
      <c r="D335" s="9"/>
      <c r="E335" s="11"/>
      <c r="F335" s="12"/>
      <c r="G335" s="11"/>
      <c r="H335" s="12"/>
      <c r="I335" s="11"/>
      <c r="J335" s="12"/>
      <c r="K335" s="11"/>
      <c r="L335" s="12"/>
      <c r="M335" s="9"/>
    </row>
    <row r="336" spans="1:39" ht="30" customHeight="1">
      <c r="A336" s="24" t="s">
        <v>1897</v>
      </c>
      <c r="B336" s="24"/>
      <c r="C336" s="24"/>
      <c r="D336" s="24"/>
      <c r="E336" s="25"/>
      <c r="F336" s="26"/>
      <c r="G336" s="25"/>
      <c r="H336" s="26"/>
      <c r="I336" s="25"/>
      <c r="J336" s="26"/>
      <c r="K336" s="25"/>
      <c r="L336" s="26"/>
      <c r="M336" s="24"/>
      <c r="N336" s="2" t="s">
        <v>616</v>
      </c>
    </row>
    <row r="337" spans="1:39" ht="30" customHeight="1">
      <c r="A337" s="8" t="s">
        <v>1469</v>
      </c>
      <c r="B337" s="8" t="s">
        <v>1470</v>
      </c>
      <c r="C337" s="8" t="s">
        <v>1471</v>
      </c>
      <c r="D337" s="9">
        <v>18.48</v>
      </c>
      <c r="E337" s="11">
        <f>단가대비표!O24</f>
        <v>2420</v>
      </c>
      <c r="F337" s="12">
        <f t="shared" ref="F337:F346" si="70">TRUNC(E337*D337,1)</f>
        <v>44721.599999999999</v>
      </c>
      <c r="G337" s="11">
        <f>단가대비표!P24</f>
        <v>0</v>
      </c>
      <c r="H337" s="12">
        <f t="shared" ref="H337:H346" si="71">TRUNC(G337*D337,1)</f>
        <v>0</v>
      </c>
      <c r="I337" s="11">
        <f>단가대비표!V24</f>
        <v>0</v>
      </c>
      <c r="J337" s="12">
        <f t="shared" ref="J337:J346" si="72">TRUNC(I337*D337,1)</f>
        <v>0</v>
      </c>
      <c r="K337" s="11">
        <f t="shared" ref="K337:K346" si="73">TRUNC(E337+G337+I337,1)</f>
        <v>2420</v>
      </c>
      <c r="L337" s="12">
        <f t="shared" ref="L337:L346" si="74">TRUNC(F337+H337+J337,1)</f>
        <v>44721.599999999999</v>
      </c>
      <c r="M337" s="8" t="s">
        <v>52</v>
      </c>
      <c r="N337" s="5" t="s">
        <v>616</v>
      </c>
      <c r="O337" s="5" t="s">
        <v>1472</v>
      </c>
      <c r="P337" s="5" t="s">
        <v>62</v>
      </c>
      <c r="Q337" s="5" t="s">
        <v>62</v>
      </c>
      <c r="R337" s="5" t="s">
        <v>63</v>
      </c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5" t="s">
        <v>52</v>
      </c>
      <c r="AK337" s="5" t="s">
        <v>1898</v>
      </c>
      <c r="AL337" s="5" t="s">
        <v>52</v>
      </c>
      <c r="AM337" s="5" t="s">
        <v>52</v>
      </c>
    </row>
    <row r="338" spans="1:39" ht="30" customHeight="1">
      <c r="A338" s="8" t="s">
        <v>1501</v>
      </c>
      <c r="B338" s="8" t="s">
        <v>1502</v>
      </c>
      <c r="C338" s="8" t="s">
        <v>1503</v>
      </c>
      <c r="D338" s="9">
        <v>6300</v>
      </c>
      <c r="E338" s="11">
        <f>단가대비표!O10</f>
        <v>2.1</v>
      </c>
      <c r="F338" s="12">
        <f t="shared" si="70"/>
        <v>13230</v>
      </c>
      <c r="G338" s="11">
        <f>단가대비표!P10</f>
        <v>0</v>
      </c>
      <c r="H338" s="12">
        <f t="shared" si="71"/>
        <v>0</v>
      </c>
      <c r="I338" s="11">
        <f>단가대비표!V10</f>
        <v>0</v>
      </c>
      <c r="J338" s="12">
        <f t="shared" si="72"/>
        <v>0</v>
      </c>
      <c r="K338" s="11">
        <f t="shared" si="73"/>
        <v>2.1</v>
      </c>
      <c r="L338" s="12">
        <f t="shared" si="74"/>
        <v>13230</v>
      </c>
      <c r="M338" s="8" t="s">
        <v>52</v>
      </c>
      <c r="N338" s="5" t="s">
        <v>616</v>
      </c>
      <c r="O338" s="5" t="s">
        <v>1504</v>
      </c>
      <c r="P338" s="5" t="s">
        <v>62</v>
      </c>
      <c r="Q338" s="5" t="s">
        <v>62</v>
      </c>
      <c r="R338" s="5" t="s">
        <v>63</v>
      </c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5" t="s">
        <v>52</v>
      </c>
      <c r="AK338" s="5" t="s">
        <v>1899</v>
      </c>
      <c r="AL338" s="5" t="s">
        <v>52</v>
      </c>
      <c r="AM338" s="5" t="s">
        <v>52</v>
      </c>
    </row>
    <row r="339" spans="1:39" ht="30" customHeight="1">
      <c r="A339" s="8" t="s">
        <v>1900</v>
      </c>
      <c r="B339" s="8" t="s">
        <v>1901</v>
      </c>
      <c r="C339" s="8" t="s">
        <v>598</v>
      </c>
      <c r="D339" s="9">
        <v>2.8</v>
      </c>
      <c r="E339" s="11">
        <f>단가대비표!O12</f>
        <v>12042</v>
      </c>
      <c r="F339" s="12">
        <f t="shared" si="70"/>
        <v>33717.599999999999</v>
      </c>
      <c r="G339" s="11">
        <f>단가대비표!P12</f>
        <v>0</v>
      </c>
      <c r="H339" s="12">
        <f t="shared" si="71"/>
        <v>0</v>
      </c>
      <c r="I339" s="11">
        <f>단가대비표!V12</f>
        <v>0</v>
      </c>
      <c r="J339" s="12">
        <f t="shared" si="72"/>
        <v>0</v>
      </c>
      <c r="K339" s="11">
        <f t="shared" si="73"/>
        <v>12042</v>
      </c>
      <c r="L339" s="12">
        <f t="shared" si="74"/>
        <v>33717.599999999999</v>
      </c>
      <c r="M339" s="8" t="s">
        <v>52</v>
      </c>
      <c r="N339" s="5" t="s">
        <v>616</v>
      </c>
      <c r="O339" s="5" t="s">
        <v>1902</v>
      </c>
      <c r="P339" s="5" t="s">
        <v>62</v>
      </c>
      <c r="Q339" s="5" t="s">
        <v>62</v>
      </c>
      <c r="R339" s="5" t="s">
        <v>63</v>
      </c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5" t="s">
        <v>52</v>
      </c>
      <c r="AK339" s="5" t="s">
        <v>1903</v>
      </c>
      <c r="AL339" s="5" t="s">
        <v>52</v>
      </c>
      <c r="AM339" s="5" t="s">
        <v>52</v>
      </c>
    </row>
    <row r="340" spans="1:39" ht="30" customHeight="1">
      <c r="A340" s="8" t="s">
        <v>1458</v>
      </c>
      <c r="B340" s="8" t="s">
        <v>1459</v>
      </c>
      <c r="C340" s="8" t="s">
        <v>1460</v>
      </c>
      <c r="D340" s="9">
        <v>20.83</v>
      </c>
      <c r="E340" s="11">
        <f>일위대가목록!E4</f>
        <v>0</v>
      </c>
      <c r="F340" s="12">
        <f t="shared" si="70"/>
        <v>0</v>
      </c>
      <c r="G340" s="11">
        <f>일위대가목록!F4</f>
        <v>0</v>
      </c>
      <c r="H340" s="12">
        <f t="shared" si="71"/>
        <v>0</v>
      </c>
      <c r="I340" s="11">
        <f>일위대가목록!G4</f>
        <v>79</v>
      </c>
      <c r="J340" s="12">
        <f t="shared" si="72"/>
        <v>1645.5</v>
      </c>
      <c r="K340" s="11">
        <f t="shared" si="73"/>
        <v>79</v>
      </c>
      <c r="L340" s="12">
        <f t="shared" si="74"/>
        <v>1645.5</v>
      </c>
      <c r="M340" s="8" t="s">
        <v>1461</v>
      </c>
      <c r="N340" s="5" t="s">
        <v>616</v>
      </c>
      <c r="O340" s="5" t="s">
        <v>1457</v>
      </c>
      <c r="P340" s="5" t="s">
        <v>63</v>
      </c>
      <c r="Q340" s="5" t="s">
        <v>62</v>
      </c>
      <c r="R340" s="5" t="s">
        <v>62</v>
      </c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5" t="s">
        <v>52</v>
      </c>
      <c r="AK340" s="5" t="s">
        <v>1904</v>
      </c>
      <c r="AL340" s="5" t="s">
        <v>52</v>
      </c>
      <c r="AM340" s="5" t="s">
        <v>52</v>
      </c>
    </row>
    <row r="341" spans="1:39" ht="30" customHeight="1">
      <c r="A341" s="8" t="s">
        <v>1474</v>
      </c>
      <c r="B341" s="8" t="s">
        <v>1475</v>
      </c>
      <c r="C341" s="8" t="s">
        <v>1476</v>
      </c>
      <c r="D341" s="9">
        <v>126</v>
      </c>
      <c r="E341" s="11">
        <f>단가대비표!O288</f>
        <v>0</v>
      </c>
      <c r="F341" s="12">
        <f t="shared" si="70"/>
        <v>0</v>
      </c>
      <c r="G341" s="11">
        <f>단가대비표!P288</f>
        <v>0</v>
      </c>
      <c r="H341" s="12">
        <f t="shared" si="71"/>
        <v>0</v>
      </c>
      <c r="I341" s="11">
        <f>단가대비표!V288</f>
        <v>87</v>
      </c>
      <c r="J341" s="12">
        <f t="shared" si="72"/>
        <v>10962</v>
      </c>
      <c r="K341" s="11">
        <f t="shared" si="73"/>
        <v>87</v>
      </c>
      <c r="L341" s="12">
        <f t="shared" si="74"/>
        <v>10962</v>
      </c>
      <c r="M341" s="8" t="s">
        <v>52</v>
      </c>
      <c r="N341" s="5" t="s">
        <v>616</v>
      </c>
      <c r="O341" s="5" t="s">
        <v>1477</v>
      </c>
      <c r="P341" s="5" t="s">
        <v>62</v>
      </c>
      <c r="Q341" s="5" t="s">
        <v>62</v>
      </c>
      <c r="R341" s="5" t="s">
        <v>63</v>
      </c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5" t="s">
        <v>52</v>
      </c>
      <c r="AK341" s="5" t="s">
        <v>1905</v>
      </c>
      <c r="AL341" s="5" t="s">
        <v>52</v>
      </c>
      <c r="AM341" s="5" t="s">
        <v>52</v>
      </c>
    </row>
    <row r="342" spans="1:39" ht="30" customHeight="1">
      <c r="A342" s="8" t="s">
        <v>1906</v>
      </c>
      <c r="B342" s="8" t="s">
        <v>78</v>
      </c>
      <c r="C342" s="8" t="s">
        <v>79</v>
      </c>
      <c r="D342" s="9">
        <v>27.65</v>
      </c>
      <c r="E342" s="11">
        <f>단가대비표!O291</f>
        <v>0</v>
      </c>
      <c r="F342" s="12">
        <f t="shared" si="70"/>
        <v>0</v>
      </c>
      <c r="G342" s="11">
        <f>단가대비표!P291</f>
        <v>184100</v>
      </c>
      <c r="H342" s="12">
        <f t="shared" si="71"/>
        <v>5090365</v>
      </c>
      <c r="I342" s="11">
        <f>단가대비표!V291</f>
        <v>0</v>
      </c>
      <c r="J342" s="12">
        <f t="shared" si="72"/>
        <v>0</v>
      </c>
      <c r="K342" s="11">
        <f t="shared" si="73"/>
        <v>184100</v>
      </c>
      <c r="L342" s="12">
        <f t="shared" si="74"/>
        <v>5090365</v>
      </c>
      <c r="M342" s="8" t="s">
        <v>52</v>
      </c>
      <c r="N342" s="5" t="s">
        <v>616</v>
      </c>
      <c r="O342" s="5" t="s">
        <v>1907</v>
      </c>
      <c r="P342" s="5" t="s">
        <v>62</v>
      </c>
      <c r="Q342" s="5" t="s">
        <v>62</v>
      </c>
      <c r="R342" s="5" t="s">
        <v>63</v>
      </c>
      <c r="S342" s="1"/>
      <c r="T342" s="1"/>
      <c r="U342" s="1"/>
      <c r="V342" s="1">
        <v>1</v>
      </c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5" t="s">
        <v>52</v>
      </c>
      <c r="AK342" s="5" t="s">
        <v>1908</v>
      </c>
      <c r="AL342" s="5" t="s">
        <v>52</v>
      </c>
      <c r="AM342" s="5" t="s">
        <v>52</v>
      </c>
    </row>
    <row r="343" spans="1:39" ht="30" customHeight="1">
      <c r="A343" s="8" t="s">
        <v>77</v>
      </c>
      <c r="B343" s="8" t="s">
        <v>78</v>
      </c>
      <c r="C343" s="8" t="s">
        <v>79</v>
      </c>
      <c r="D343" s="9">
        <v>0.66</v>
      </c>
      <c r="E343" s="11">
        <f>단가대비표!O289</f>
        <v>0</v>
      </c>
      <c r="F343" s="12">
        <f t="shared" si="70"/>
        <v>0</v>
      </c>
      <c r="G343" s="11">
        <f>단가대비표!P289</f>
        <v>130264</v>
      </c>
      <c r="H343" s="12">
        <f t="shared" si="71"/>
        <v>85974.2</v>
      </c>
      <c r="I343" s="11">
        <f>단가대비표!V289</f>
        <v>0</v>
      </c>
      <c r="J343" s="12">
        <f t="shared" si="72"/>
        <v>0</v>
      </c>
      <c r="K343" s="11">
        <f t="shared" si="73"/>
        <v>130264</v>
      </c>
      <c r="L343" s="12">
        <f t="shared" si="74"/>
        <v>85974.2</v>
      </c>
      <c r="M343" s="8" t="s">
        <v>52</v>
      </c>
      <c r="N343" s="5" t="s">
        <v>616</v>
      </c>
      <c r="O343" s="5" t="s">
        <v>80</v>
      </c>
      <c r="P343" s="5" t="s">
        <v>62</v>
      </c>
      <c r="Q343" s="5" t="s">
        <v>62</v>
      </c>
      <c r="R343" s="5" t="s">
        <v>63</v>
      </c>
      <c r="S343" s="1"/>
      <c r="T343" s="1"/>
      <c r="U343" s="1"/>
      <c r="V343" s="1">
        <v>1</v>
      </c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5" t="s">
        <v>52</v>
      </c>
      <c r="AK343" s="5" t="s">
        <v>1909</v>
      </c>
      <c r="AL343" s="5" t="s">
        <v>52</v>
      </c>
      <c r="AM343" s="5" t="s">
        <v>52</v>
      </c>
    </row>
    <row r="344" spans="1:39" ht="30" customHeight="1">
      <c r="A344" s="8" t="s">
        <v>1479</v>
      </c>
      <c r="B344" s="8" t="s">
        <v>78</v>
      </c>
      <c r="C344" s="8" t="s">
        <v>79</v>
      </c>
      <c r="D344" s="9">
        <v>2.6</v>
      </c>
      <c r="E344" s="11">
        <f>단가대비표!O292</f>
        <v>0</v>
      </c>
      <c r="F344" s="12">
        <f t="shared" si="70"/>
        <v>0</v>
      </c>
      <c r="G344" s="11">
        <f>단가대비표!P292</f>
        <v>209394</v>
      </c>
      <c r="H344" s="12">
        <f t="shared" si="71"/>
        <v>544424.4</v>
      </c>
      <c r="I344" s="11">
        <f>단가대비표!V292</f>
        <v>0</v>
      </c>
      <c r="J344" s="12">
        <f t="shared" si="72"/>
        <v>0</v>
      </c>
      <c r="K344" s="11">
        <f t="shared" si="73"/>
        <v>209394</v>
      </c>
      <c r="L344" s="12">
        <f t="shared" si="74"/>
        <v>544424.4</v>
      </c>
      <c r="M344" s="8" t="s">
        <v>52</v>
      </c>
      <c r="N344" s="5" t="s">
        <v>616</v>
      </c>
      <c r="O344" s="5" t="s">
        <v>1481</v>
      </c>
      <c r="P344" s="5" t="s">
        <v>62</v>
      </c>
      <c r="Q344" s="5" t="s">
        <v>62</v>
      </c>
      <c r="R344" s="5" t="s">
        <v>63</v>
      </c>
      <c r="S344" s="1"/>
      <c r="T344" s="1"/>
      <c r="U344" s="1"/>
      <c r="V344" s="1">
        <v>1</v>
      </c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5" t="s">
        <v>52</v>
      </c>
      <c r="AK344" s="5" t="s">
        <v>1910</v>
      </c>
      <c r="AL344" s="5" t="s">
        <v>52</v>
      </c>
      <c r="AM344" s="5" t="s">
        <v>52</v>
      </c>
    </row>
    <row r="345" spans="1:39" ht="30" customHeight="1">
      <c r="A345" s="8" t="s">
        <v>1911</v>
      </c>
      <c r="B345" s="8" t="s">
        <v>78</v>
      </c>
      <c r="C345" s="8" t="s">
        <v>79</v>
      </c>
      <c r="D345" s="9">
        <v>0.74</v>
      </c>
      <c r="E345" s="11">
        <f>단가대비표!O290</f>
        <v>0</v>
      </c>
      <c r="F345" s="12">
        <f t="shared" si="70"/>
        <v>0</v>
      </c>
      <c r="G345" s="11">
        <f>단가대비표!P290</f>
        <v>155599</v>
      </c>
      <c r="H345" s="12">
        <f t="shared" si="71"/>
        <v>115143.2</v>
      </c>
      <c r="I345" s="11">
        <f>단가대비표!V290</f>
        <v>0</v>
      </c>
      <c r="J345" s="12">
        <f t="shared" si="72"/>
        <v>0</v>
      </c>
      <c r="K345" s="11">
        <f t="shared" si="73"/>
        <v>155599</v>
      </c>
      <c r="L345" s="12">
        <f t="shared" si="74"/>
        <v>115143.2</v>
      </c>
      <c r="M345" s="8" t="s">
        <v>52</v>
      </c>
      <c r="N345" s="5" t="s">
        <v>616</v>
      </c>
      <c r="O345" s="5" t="s">
        <v>1912</v>
      </c>
      <c r="P345" s="5" t="s">
        <v>62</v>
      </c>
      <c r="Q345" s="5" t="s">
        <v>62</v>
      </c>
      <c r="R345" s="5" t="s">
        <v>63</v>
      </c>
      <c r="S345" s="1"/>
      <c r="T345" s="1"/>
      <c r="U345" s="1"/>
      <c r="V345" s="1">
        <v>1</v>
      </c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5" t="s">
        <v>52</v>
      </c>
      <c r="AK345" s="5" t="s">
        <v>1913</v>
      </c>
      <c r="AL345" s="5" t="s">
        <v>52</v>
      </c>
      <c r="AM345" s="5" t="s">
        <v>52</v>
      </c>
    </row>
    <row r="346" spans="1:39" ht="30" customHeight="1">
      <c r="A346" s="8" t="s">
        <v>88</v>
      </c>
      <c r="B346" s="8" t="s">
        <v>1483</v>
      </c>
      <c r="C346" s="8" t="s">
        <v>90</v>
      </c>
      <c r="D346" s="9">
        <v>1</v>
      </c>
      <c r="E346" s="11">
        <f>TRUNC(SUMIF(V337:V346, RIGHTB(O346, 1), H337:H346)*U346, 2)</f>
        <v>175077.2</v>
      </c>
      <c r="F346" s="12">
        <f t="shared" si="70"/>
        <v>175077.2</v>
      </c>
      <c r="G346" s="11">
        <v>0</v>
      </c>
      <c r="H346" s="12">
        <f t="shared" si="71"/>
        <v>0</v>
      </c>
      <c r="I346" s="11">
        <v>0</v>
      </c>
      <c r="J346" s="12">
        <f t="shared" si="72"/>
        <v>0</v>
      </c>
      <c r="K346" s="11">
        <f t="shared" si="73"/>
        <v>175077.2</v>
      </c>
      <c r="L346" s="12">
        <f t="shared" si="74"/>
        <v>175077.2</v>
      </c>
      <c r="M346" s="8" t="s">
        <v>52</v>
      </c>
      <c r="N346" s="5" t="s">
        <v>616</v>
      </c>
      <c r="O346" s="5" t="s">
        <v>91</v>
      </c>
      <c r="P346" s="5" t="s">
        <v>62</v>
      </c>
      <c r="Q346" s="5" t="s">
        <v>62</v>
      </c>
      <c r="R346" s="5" t="s">
        <v>62</v>
      </c>
      <c r="S346" s="1">
        <v>1</v>
      </c>
      <c r="T346" s="1">
        <v>0</v>
      </c>
      <c r="U346" s="1">
        <v>0.03</v>
      </c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5" t="s">
        <v>52</v>
      </c>
      <c r="AK346" s="5" t="s">
        <v>1914</v>
      </c>
      <c r="AL346" s="5" t="s">
        <v>52</v>
      </c>
      <c r="AM346" s="5" t="s">
        <v>52</v>
      </c>
    </row>
    <row r="347" spans="1:39" ht="30" customHeight="1">
      <c r="A347" s="8" t="s">
        <v>1467</v>
      </c>
      <c r="B347" s="8" t="s">
        <v>52</v>
      </c>
      <c r="C347" s="8" t="s">
        <v>52</v>
      </c>
      <c r="D347" s="9"/>
      <c r="E347" s="11"/>
      <c r="F347" s="12">
        <f>TRUNC(SUMIF(N337:N346, N336, F337:F346),0)</f>
        <v>266746</v>
      </c>
      <c r="G347" s="11"/>
      <c r="H347" s="12">
        <f>TRUNC(SUMIF(N337:N346, N336, H337:H346),0)</f>
        <v>5835906</v>
      </c>
      <c r="I347" s="11"/>
      <c r="J347" s="12">
        <f>TRUNC(SUMIF(N337:N346, N336, J337:J346),0)</f>
        <v>12607</v>
      </c>
      <c r="K347" s="11"/>
      <c r="L347" s="12">
        <f>F347+H347+J347</f>
        <v>6115259</v>
      </c>
      <c r="M347" s="8" t="s">
        <v>52</v>
      </c>
      <c r="N347" s="5" t="s">
        <v>94</v>
      </c>
      <c r="O347" s="5" t="s">
        <v>94</v>
      </c>
      <c r="P347" s="5" t="s">
        <v>52</v>
      </c>
      <c r="Q347" s="5" t="s">
        <v>52</v>
      </c>
      <c r="R347" s="5" t="s">
        <v>52</v>
      </c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5" t="s">
        <v>52</v>
      </c>
      <c r="AK347" s="5" t="s">
        <v>52</v>
      </c>
      <c r="AL347" s="5" t="s">
        <v>52</v>
      </c>
      <c r="AM347" s="5" t="s">
        <v>52</v>
      </c>
    </row>
    <row r="348" spans="1:39" ht="30" customHeight="1">
      <c r="A348" s="9"/>
      <c r="B348" s="9"/>
      <c r="C348" s="9"/>
      <c r="D348" s="9"/>
      <c r="E348" s="11"/>
      <c r="F348" s="12"/>
      <c r="G348" s="11"/>
      <c r="H348" s="12"/>
      <c r="I348" s="11"/>
      <c r="J348" s="12"/>
      <c r="K348" s="11"/>
      <c r="L348" s="12"/>
      <c r="M348" s="9"/>
    </row>
    <row r="349" spans="1:39" ht="30" customHeight="1">
      <c r="A349" s="24" t="s">
        <v>1915</v>
      </c>
      <c r="B349" s="24"/>
      <c r="C349" s="24"/>
      <c r="D349" s="24"/>
      <c r="E349" s="25"/>
      <c r="F349" s="26"/>
      <c r="G349" s="25"/>
      <c r="H349" s="26"/>
      <c r="I349" s="25"/>
      <c r="J349" s="26"/>
      <c r="K349" s="25"/>
      <c r="L349" s="26"/>
      <c r="M349" s="24"/>
      <c r="N349" s="2" t="s">
        <v>997</v>
      </c>
    </row>
    <row r="350" spans="1:39" ht="30" customHeight="1">
      <c r="A350" s="8" t="s">
        <v>1916</v>
      </c>
      <c r="B350" s="8" t="s">
        <v>1917</v>
      </c>
      <c r="C350" s="8" t="s">
        <v>1918</v>
      </c>
      <c r="D350" s="9">
        <v>0.08</v>
      </c>
      <c r="E350" s="11">
        <f>단가대비표!O86</f>
        <v>6010</v>
      </c>
      <c r="F350" s="12">
        <f>TRUNC(E350*D350,1)</f>
        <v>480.8</v>
      </c>
      <c r="G350" s="11">
        <f>단가대비표!P86</f>
        <v>0</v>
      </c>
      <c r="H350" s="12">
        <f>TRUNC(G350*D350,1)</f>
        <v>0</v>
      </c>
      <c r="I350" s="11">
        <f>단가대비표!V86</f>
        <v>0</v>
      </c>
      <c r="J350" s="12">
        <f>TRUNC(I350*D350,1)</f>
        <v>0</v>
      </c>
      <c r="K350" s="11">
        <f t="shared" ref="K350:L354" si="75">TRUNC(E350+G350+I350,1)</f>
        <v>6010</v>
      </c>
      <c r="L350" s="12">
        <f t="shared" si="75"/>
        <v>480.8</v>
      </c>
      <c r="M350" s="8" t="s">
        <v>52</v>
      </c>
      <c r="N350" s="5" t="s">
        <v>997</v>
      </c>
      <c r="O350" s="5" t="s">
        <v>1919</v>
      </c>
      <c r="P350" s="5" t="s">
        <v>62</v>
      </c>
      <c r="Q350" s="5" t="s">
        <v>62</v>
      </c>
      <c r="R350" s="5" t="s">
        <v>63</v>
      </c>
      <c r="S350" s="1"/>
      <c r="T350" s="1"/>
      <c r="U350" s="1"/>
      <c r="V350" s="1">
        <v>1</v>
      </c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5" t="s">
        <v>52</v>
      </c>
      <c r="AK350" s="5" t="s">
        <v>1920</v>
      </c>
      <c r="AL350" s="5" t="s">
        <v>52</v>
      </c>
      <c r="AM350" s="5" t="s">
        <v>52</v>
      </c>
    </row>
    <row r="351" spans="1:39" ht="30" customHeight="1">
      <c r="A351" s="8" t="s">
        <v>1921</v>
      </c>
      <c r="B351" s="8" t="s">
        <v>1922</v>
      </c>
      <c r="C351" s="8" t="s">
        <v>1918</v>
      </c>
      <c r="D351" s="9">
        <v>4.0000000000000001E-3</v>
      </c>
      <c r="E351" s="11">
        <f>단가대비표!O88</f>
        <v>1778</v>
      </c>
      <c r="F351" s="12">
        <f>TRUNC(E351*D351,1)</f>
        <v>7.1</v>
      </c>
      <c r="G351" s="11">
        <f>단가대비표!P88</f>
        <v>0</v>
      </c>
      <c r="H351" s="12">
        <f>TRUNC(G351*D351,1)</f>
        <v>0</v>
      </c>
      <c r="I351" s="11">
        <f>단가대비표!V88</f>
        <v>0</v>
      </c>
      <c r="J351" s="12">
        <f>TRUNC(I351*D351,1)</f>
        <v>0</v>
      </c>
      <c r="K351" s="11">
        <f t="shared" si="75"/>
        <v>1778</v>
      </c>
      <c r="L351" s="12">
        <f t="shared" si="75"/>
        <v>7.1</v>
      </c>
      <c r="M351" s="8" t="s">
        <v>52</v>
      </c>
      <c r="N351" s="5" t="s">
        <v>997</v>
      </c>
      <c r="O351" s="5" t="s">
        <v>1923</v>
      </c>
      <c r="P351" s="5" t="s">
        <v>62</v>
      </c>
      <c r="Q351" s="5" t="s">
        <v>62</v>
      </c>
      <c r="R351" s="5" t="s">
        <v>63</v>
      </c>
      <c r="S351" s="1"/>
      <c r="T351" s="1"/>
      <c r="U351" s="1"/>
      <c r="V351" s="1">
        <v>1</v>
      </c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5" t="s">
        <v>52</v>
      </c>
      <c r="AK351" s="5" t="s">
        <v>1924</v>
      </c>
      <c r="AL351" s="5" t="s">
        <v>52</v>
      </c>
      <c r="AM351" s="5" t="s">
        <v>52</v>
      </c>
    </row>
    <row r="352" spans="1:39" ht="30" customHeight="1">
      <c r="A352" s="8" t="s">
        <v>1692</v>
      </c>
      <c r="B352" s="8" t="s">
        <v>113</v>
      </c>
      <c r="C352" s="8" t="s">
        <v>90</v>
      </c>
      <c r="D352" s="9">
        <v>1</v>
      </c>
      <c r="E352" s="11">
        <f>TRUNC(SUMIF(V350:V354, RIGHTB(O352, 1), F350:F354)*U352, 2)</f>
        <v>14.63</v>
      </c>
      <c r="F352" s="12">
        <f>TRUNC(E352*D352,1)</f>
        <v>14.6</v>
      </c>
      <c r="G352" s="11">
        <v>0</v>
      </c>
      <c r="H352" s="12">
        <f>TRUNC(G352*D352,1)</f>
        <v>0</v>
      </c>
      <c r="I352" s="11">
        <v>0</v>
      </c>
      <c r="J352" s="12">
        <f>TRUNC(I352*D352,1)</f>
        <v>0</v>
      </c>
      <c r="K352" s="11">
        <f t="shared" si="75"/>
        <v>14.6</v>
      </c>
      <c r="L352" s="12">
        <f t="shared" si="75"/>
        <v>14.6</v>
      </c>
      <c r="M352" s="8" t="s">
        <v>52</v>
      </c>
      <c r="N352" s="5" t="s">
        <v>997</v>
      </c>
      <c r="O352" s="5" t="s">
        <v>91</v>
      </c>
      <c r="P352" s="5" t="s">
        <v>62</v>
      </c>
      <c r="Q352" s="5" t="s">
        <v>62</v>
      </c>
      <c r="R352" s="5" t="s">
        <v>62</v>
      </c>
      <c r="S352" s="1">
        <v>0</v>
      </c>
      <c r="T352" s="1">
        <v>0</v>
      </c>
      <c r="U352" s="1">
        <v>0.03</v>
      </c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5" t="s">
        <v>52</v>
      </c>
      <c r="AK352" s="5" t="s">
        <v>1925</v>
      </c>
      <c r="AL352" s="5" t="s">
        <v>52</v>
      </c>
      <c r="AM352" s="5" t="s">
        <v>52</v>
      </c>
    </row>
    <row r="353" spans="1:39" ht="30" customHeight="1">
      <c r="A353" s="8" t="s">
        <v>1926</v>
      </c>
      <c r="B353" s="8" t="s">
        <v>78</v>
      </c>
      <c r="C353" s="8" t="s">
        <v>79</v>
      </c>
      <c r="D353" s="9">
        <v>1.4999999999999999E-2</v>
      </c>
      <c r="E353" s="11">
        <f>단가대비표!O294</f>
        <v>0</v>
      </c>
      <c r="F353" s="12">
        <f>TRUNC(E353*D353,1)</f>
        <v>0</v>
      </c>
      <c r="G353" s="11">
        <f>단가대비표!P294</f>
        <v>188854</v>
      </c>
      <c r="H353" s="12">
        <f>TRUNC(G353*D353,1)</f>
        <v>2832.8</v>
      </c>
      <c r="I353" s="11">
        <f>단가대비표!V294</f>
        <v>0</v>
      </c>
      <c r="J353" s="12">
        <f>TRUNC(I353*D353,1)</f>
        <v>0</v>
      </c>
      <c r="K353" s="11">
        <f t="shared" si="75"/>
        <v>188854</v>
      </c>
      <c r="L353" s="12">
        <f t="shared" si="75"/>
        <v>2832.8</v>
      </c>
      <c r="M353" s="8" t="s">
        <v>52</v>
      </c>
      <c r="N353" s="5" t="s">
        <v>997</v>
      </c>
      <c r="O353" s="5" t="s">
        <v>1927</v>
      </c>
      <c r="P353" s="5" t="s">
        <v>62</v>
      </c>
      <c r="Q353" s="5" t="s">
        <v>62</v>
      </c>
      <c r="R353" s="5" t="s">
        <v>63</v>
      </c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5" t="s">
        <v>52</v>
      </c>
      <c r="AK353" s="5" t="s">
        <v>1928</v>
      </c>
      <c r="AL353" s="5" t="s">
        <v>52</v>
      </c>
      <c r="AM353" s="5" t="s">
        <v>52</v>
      </c>
    </row>
    <row r="354" spans="1:39" ht="30" customHeight="1">
      <c r="A354" s="8" t="s">
        <v>77</v>
      </c>
      <c r="B354" s="8" t="s">
        <v>78</v>
      </c>
      <c r="C354" s="8" t="s">
        <v>79</v>
      </c>
      <c r="D354" s="9">
        <v>3.0000000000000001E-3</v>
      </c>
      <c r="E354" s="11">
        <f>단가대비표!O289</f>
        <v>0</v>
      </c>
      <c r="F354" s="12">
        <f>TRUNC(E354*D354,1)</f>
        <v>0</v>
      </c>
      <c r="G354" s="11">
        <f>단가대비표!P289</f>
        <v>130264</v>
      </c>
      <c r="H354" s="12">
        <f>TRUNC(G354*D354,1)</f>
        <v>390.7</v>
      </c>
      <c r="I354" s="11">
        <f>단가대비표!V289</f>
        <v>0</v>
      </c>
      <c r="J354" s="12">
        <f>TRUNC(I354*D354,1)</f>
        <v>0</v>
      </c>
      <c r="K354" s="11">
        <f t="shared" si="75"/>
        <v>130264</v>
      </c>
      <c r="L354" s="12">
        <f t="shared" si="75"/>
        <v>390.7</v>
      </c>
      <c r="M354" s="8" t="s">
        <v>52</v>
      </c>
      <c r="N354" s="5" t="s">
        <v>997</v>
      </c>
      <c r="O354" s="5" t="s">
        <v>80</v>
      </c>
      <c r="P354" s="5" t="s">
        <v>62</v>
      </c>
      <c r="Q354" s="5" t="s">
        <v>62</v>
      </c>
      <c r="R354" s="5" t="s">
        <v>63</v>
      </c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5" t="s">
        <v>52</v>
      </c>
      <c r="AK354" s="5" t="s">
        <v>1929</v>
      </c>
      <c r="AL354" s="5" t="s">
        <v>52</v>
      </c>
      <c r="AM354" s="5" t="s">
        <v>52</v>
      </c>
    </row>
    <row r="355" spans="1:39" ht="30" customHeight="1">
      <c r="A355" s="8" t="s">
        <v>1467</v>
      </c>
      <c r="B355" s="8" t="s">
        <v>52</v>
      </c>
      <c r="C355" s="8" t="s">
        <v>52</v>
      </c>
      <c r="D355" s="9"/>
      <c r="E355" s="11"/>
      <c r="F355" s="12">
        <f>TRUNC(SUMIF(N350:N354, N349, F350:F354),0)</f>
        <v>502</v>
      </c>
      <c r="G355" s="11"/>
      <c r="H355" s="12">
        <f>TRUNC(SUMIF(N350:N354, N349, H350:H354),0)</f>
        <v>3223</v>
      </c>
      <c r="I355" s="11"/>
      <c r="J355" s="12">
        <f>TRUNC(SUMIF(N350:N354, N349, J350:J354),0)</f>
        <v>0</v>
      </c>
      <c r="K355" s="11"/>
      <c r="L355" s="12">
        <f>F355+H355+J355</f>
        <v>3725</v>
      </c>
      <c r="M355" s="8" t="s">
        <v>52</v>
      </c>
      <c r="N355" s="5" t="s">
        <v>94</v>
      </c>
      <c r="O355" s="5" t="s">
        <v>94</v>
      </c>
      <c r="P355" s="5" t="s">
        <v>52</v>
      </c>
      <c r="Q355" s="5" t="s">
        <v>52</v>
      </c>
      <c r="R355" s="5" t="s">
        <v>52</v>
      </c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5" t="s">
        <v>52</v>
      </c>
      <c r="AK355" s="5" t="s">
        <v>52</v>
      </c>
      <c r="AL355" s="5" t="s">
        <v>52</v>
      </c>
      <c r="AM355" s="5" t="s">
        <v>52</v>
      </c>
    </row>
    <row r="356" spans="1:39" ht="30" customHeight="1">
      <c r="A356" s="9"/>
      <c r="B356" s="9"/>
      <c r="C356" s="9"/>
      <c r="D356" s="9"/>
      <c r="E356" s="11"/>
      <c r="F356" s="12"/>
      <c r="G356" s="11"/>
      <c r="H356" s="12"/>
      <c r="I356" s="11"/>
      <c r="J356" s="12"/>
      <c r="K356" s="11"/>
      <c r="L356" s="12"/>
      <c r="M356" s="9"/>
    </row>
    <row r="357" spans="1:39" ht="30" customHeight="1">
      <c r="A357" s="24" t="s">
        <v>1930</v>
      </c>
      <c r="B357" s="24"/>
      <c r="C357" s="24"/>
      <c r="D357" s="24"/>
      <c r="E357" s="25"/>
      <c r="F357" s="26"/>
      <c r="G357" s="25"/>
      <c r="H357" s="26"/>
      <c r="I357" s="25"/>
      <c r="J357" s="26"/>
      <c r="K357" s="25"/>
      <c r="L357" s="26"/>
      <c r="M357" s="24"/>
      <c r="N357" s="2" t="s">
        <v>605</v>
      </c>
    </row>
    <row r="358" spans="1:39" ht="30" customHeight="1">
      <c r="A358" s="8" t="s">
        <v>1916</v>
      </c>
      <c r="B358" s="8" t="s">
        <v>1917</v>
      </c>
      <c r="C358" s="8" t="s">
        <v>1918</v>
      </c>
      <c r="D358" s="9">
        <v>0.161</v>
      </c>
      <c r="E358" s="11">
        <f>단가대비표!O86</f>
        <v>6010</v>
      </c>
      <c r="F358" s="12">
        <f>TRUNC(E358*D358,1)</f>
        <v>967.6</v>
      </c>
      <c r="G358" s="11">
        <f>단가대비표!P86</f>
        <v>0</v>
      </c>
      <c r="H358" s="12">
        <f>TRUNC(G358*D358,1)</f>
        <v>0</v>
      </c>
      <c r="I358" s="11">
        <f>단가대비표!V86</f>
        <v>0</v>
      </c>
      <c r="J358" s="12">
        <f>TRUNC(I358*D358,1)</f>
        <v>0</v>
      </c>
      <c r="K358" s="11">
        <f t="shared" ref="K358:L362" si="76">TRUNC(E358+G358+I358,1)</f>
        <v>6010</v>
      </c>
      <c r="L358" s="12">
        <f t="shared" si="76"/>
        <v>967.6</v>
      </c>
      <c r="M358" s="8" t="s">
        <v>52</v>
      </c>
      <c r="N358" s="5" t="s">
        <v>605</v>
      </c>
      <c r="O358" s="5" t="s">
        <v>1919</v>
      </c>
      <c r="P358" s="5" t="s">
        <v>62</v>
      </c>
      <c r="Q358" s="5" t="s">
        <v>62</v>
      </c>
      <c r="R358" s="5" t="s">
        <v>63</v>
      </c>
      <c r="S358" s="1"/>
      <c r="T358" s="1"/>
      <c r="U358" s="1"/>
      <c r="V358" s="1">
        <v>1</v>
      </c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5" t="s">
        <v>52</v>
      </c>
      <c r="AK358" s="5" t="s">
        <v>1931</v>
      </c>
      <c r="AL358" s="5" t="s">
        <v>52</v>
      </c>
      <c r="AM358" s="5" t="s">
        <v>52</v>
      </c>
    </row>
    <row r="359" spans="1:39" ht="30" customHeight="1">
      <c r="A359" s="8" t="s">
        <v>1921</v>
      </c>
      <c r="B359" s="8" t="s">
        <v>1922</v>
      </c>
      <c r="C359" s="8" t="s">
        <v>1918</v>
      </c>
      <c r="D359" s="9">
        <v>8.0000000000000002E-3</v>
      </c>
      <c r="E359" s="11">
        <f>단가대비표!O88</f>
        <v>1778</v>
      </c>
      <c r="F359" s="12">
        <f>TRUNC(E359*D359,1)</f>
        <v>14.2</v>
      </c>
      <c r="G359" s="11">
        <f>단가대비표!P88</f>
        <v>0</v>
      </c>
      <c r="H359" s="12">
        <f>TRUNC(G359*D359,1)</f>
        <v>0</v>
      </c>
      <c r="I359" s="11">
        <f>단가대비표!V88</f>
        <v>0</v>
      </c>
      <c r="J359" s="12">
        <f>TRUNC(I359*D359,1)</f>
        <v>0</v>
      </c>
      <c r="K359" s="11">
        <f t="shared" si="76"/>
        <v>1778</v>
      </c>
      <c r="L359" s="12">
        <f t="shared" si="76"/>
        <v>14.2</v>
      </c>
      <c r="M359" s="8" t="s">
        <v>52</v>
      </c>
      <c r="N359" s="5" t="s">
        <v>605</v>
      </c>
      <c r="O359" s="5" t="s">
        <v>1923</v>
      </c>
      <c r="P359" s="5" t="s">
        <v>62</v>
      </c>
      <c r="Q359" s="5" t="s">
        <v>62</v>
      </c>
      <c r="R359" s="5" t="s">
        <v>63</v>
      </c>
      <c r="S359" s="1"/>
      <c r="T359" s="1"/>
      <c r="U359" s="1"/>
      <c r="V359" s="1">
        <v>1</v>
      </c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5" t="s">
        <v>52</v>
      </c>
      <c r="AK359" s="5" t="s">
        <v>1932</v>
      </c>
      <c r="AL359" s="5" t="s">
        <v>52</v>
      </c>
      <c r="AM359" s="5" t="s">
        <v>52</v>
      </c>
    </row>
    <row r="360" spans="1:39" ht="30" customHeight="1">
      <c r="A360" s="8" t="s">
        <v>1692</v>
      </c>
      <c r="B360" s="8" t="s">
        <v>113</v>
      </c>
      <c r="C360" s="8" t="s">
        <v>90</v>
      </c>
      <c r="D360" s="9">
        <v>1</v>
      </c>
      <c r="E360" s="11">
        <f>TRUNC(SUMIF(V358:V362, RIGHTB(O360, 1), F358:F362)*U360, 2)</f>
        <v>29.45</v>
      </c>
      <c r="F360" s="12">
        <f>TRUNC(E360*D360,1)</f>
        <v>29.4</v>
      </c>
      <c r="G360" s="11">
        <v>0</v>
      </c>
      <c r="H360" s="12">
        <f>TRUNC(G360*D360,1)</f>
        <v>0</v>
      </c>
      <c r="I360" s="11">
        <v>0</v>
      </c>
      <c r="J360" s="12">
        <f>TRUNC(I360*D360,1)</f>
        <v>0</v>
      </c>
      <c r="K360" s="11">
        <f t="shared" si="76"/>
        <v>29.4</v>
      </c>
      <c r="L360" s="12">
        <f t="shared" si="76"/>
        <v>29.4</v>
      </c>
      <c r="M360" s="8" t="s">
        <v>52</v>
      </c>
      <c r="N360" s="5" t="s">
        <v>605</v>
      </c>
      <c r="O360" s="5" t="s">
        <v>91</v>
      </c>
      <c r="P360" s="5" t="s">
        <v>62</v>
      </c>
      <c r="Q360" s="5" t="s">
        <v>62</v>
      </c>
      <c r="R360" s="5" t="s">
        <v>62</v>
      </c>
      <c r="S360" s="1">
        <v>0</v>
      </c>
      <c r="T360" s="1">
        <v>0</v>
      </c>
      <c r="U360" s="1">
        <v>0.03</v>
      </c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5" t="s">
        <v>52</v>
      </c>
      <c r="AK360" s="5" t="s">
        <v>1933</v>
      </c>
      <c r="AL360" s="5" t="s">
        <v>52</v>
      </c>
      <c r="AM360" s="5" t="s">
        <v>52</v>
      </c>
    </row>
    <row r="361" spans="1:39" ht="30" customHeight="1">
      <c r="A361" s="8" t="s">
        <v>1926</v>
      </c>
      <c r="B361" s="8" t="s">
        <v>78</v>
      </c>
      <c r="C361" s="8" t="s">
        <v>79</v>
      </c>
      <c r="D361" s="9">
        <v>0.03</v>
      </c>
      <c r="E361" s="11">
        <f>단가대비표!O294</f>
        <v>0</v>
      </c>
      <c r="F361" s="12">
        <f>TRUNC(E361*D361,1)</f>
        <v>0</v>
      </c>
      <c r="G361" s="11">
        <f>단가대비표!P294</f>
        <v>188854</v>
      </c>
      <c r="H361" s="12">
        <f>TRUNC(G361*D361,1)</f>
        <v>5665.6</v>
      </c>
      <c r="I361" s="11">
        <f>단가대비표!V294</f>
        <v>0</v>
      </c>
      <c r="J361" s="12">
        <f>TRUNC(I361*D361,1)</f>
        <v>0</v>
      </c>
      <c r="K361" s="11">
        <f t="shared" si="76"/>
        <v>188854</v>
      </c>
      <c r="L361" s="12">
        <f t="shared" si="76"/>
        <v>5665.6</v>
      </c>
      <c r="M361" s="8" t="s">
        <v>52</v>
      </c>
      <c r="N361" s="5" t="s">
        <v>605</v>
      </c>
      <c r="O361" s="5" t="s">
        <v>1927</v>
      </c>
      <c r="P361" s="5" t="s">
        <v>62</v>
      </c>
      <c r="Q361" s="5" t="s">
        <v>62</v>
      </c>
      <c r="R361" s="5" t="s">
        <v>63</v>
      </c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5" t="s">
        <v>52</v>
      </c>
      <c r="AK361" s="5" t="s">
        <v>1934</v>
      </c>
      <c r="AL361" s="5" t="s">
        <v>52</v>
      </c>
      <c r="AM361" s="5" t="s">
        <v>52</v>
      </c>
    </row>
    <row r="362" spans="1:39" ht="30" customHeight="1">
      <c r="A362" s="8" t="s">
        <v>77</v>
      </c>
      <c r="B362" s="8" t="s">
        <v>78</v>
      </c>
      <c r="C362" s="8" t="s">
        <v>79</v>
      </c>
      <c r="D362" s="9">
        <v>6.0000000000000001E-3</v>
      </c>
      <c r="E362" s="11">
        <f>단가대비표!O289</f>
        <v>0</v>
      </c>
      <c r="F362" s="12">
        <f>TRUNC(E362*D362,1)</f>
        <v>0</v>
      </c>
      <c r="G362" s="11">
        <f>단가대비표!P289</f>
        <v>130264</v>
      </c>
      <c r="H362" s="12">
        <f>TRUNC(G362*D362,1)</f>
        <v>781.5</v>
      </c>
      <c r="I362" s="11">
        <f>단가대비표!V289</f>
        <v>0</v>
      </c>
      <c r="J362" s="12">
        <f>TRUNC(I362*D362,1)</f>
        <v>0</v>
      </c>
      <c r="K362" s="11">
        <f t="shared" si="76"/>
        <v>130264</v>
      </c>
      <c r="L362" s="12">
        <f t="shared" si="76"/>
        <v>781.5</v>
      </c>
      <c r="M362" s="8" t="s">
        <v>52</v>
      </c>
      <c r="N362" s="5" t="s">
        <v>605</v>
      </c>
      <c r="O362" s="5" t="s">
        <v>80</v>
      </c>
      <c r="P362" s="5" t="s">
        <v>62</v>
      </c>
      <c r="Q362" s="5" t="s">
        <v>62</v>
      </c>
      <c r="R362" s="5" t="s">
        <v>63</v>
      </c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5" t="s">
        <v>52</v>
      </c>
      <c r="AK362" s="5" t="s">
        <v>1935</v>
      </c>
      <c r="AL362" s="5" t="s">
        <v>52</v>
      </c>
      <c r="AM362" s="5" t="s">
        <v>52</v>
      </c>
    </row>
    <row r="363" spans="1:39" ht="30" customHeight="1">
      <c r="A363" s="8" t="s">
        <v>1467</v>
      </c>
      <c r="B363" s="8" t="s">
        <v>52</v>
      </c>
      <c r="C363" s="8" t="s">
        <v>52</v>
      </c>
      <c r="D363" s="9"/>
      <c r="E363" s="11"/>
      <c r="F363" s="12">
        <f>TRUNC(SUMIF(N358:N362, N357, F358:F362),0)</f>
        <v>1011</v>
      </c>
      <c r="G363" s="11"/>
      <c r="H363" s="12">
        <f>TRUNC(SUMIF(N358:N362, N357, H358:H362),0)</f>
        <v>6447</v>
      </c>
      <c r="I363" s="11"/>
      <c r="J363" s="12">
        <f>TRUNC(SUMIF(N358:N362, N357, J358:J362),0)</f>
        <v>0</v>
      </c>
      <c r="K363" s="11"/>
      <c r="L363" s="12">
        <f>F363+H363+J363</f>
        <v>7458</v>
      </c>
      <c r="M363" s="8" t="s">
        <v>52</v>
      </c>
      <c r="N363" s="5" t="s">
        <v>94</v>
      </c>
      <c r="O363" s="5" t="s">
        <v>94</v>
      </c>
      <c r="P363" s="5" t="s">
        <v>52</v>
      </c>
      <c r="Q363" s="5" t="s">
        <v>52</v>
      </c>
      <c r="R363" s="5" t="s">
        <v>52</v>
      </c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5" t="s">
        <v>52</v>
      </c>
      <c r="AK363" s="5" t="s">
        <v>52</v>
      </c>
      <c r="AL363" s="5" t="s">
        <v>52</v>
      </c>
      <c r="AM363" s="5" t="s">
        <v>52</v>
      </c>
    </row>
    <row r="364" spans="1:39" ht="30" customHeight="1">
      <c r="A364" s="9"/>
      <c r="B364" s="9"/>
      <c r="C364" s="9"/>
      <c r="D364" s="9"/>
      <c r="E364" s="11"/>
      <c r="F364" s="12"/>
      <c r="G364" s="11"/>
      <c r="H364" s="12"/>
      <c r="I364" s="11"/>
      <c r="J364" s="12"/>
      <c r="K364" s="11"/>
      <c r="L364" s="12"/>
      <c r="M364" s="9"/>
    </row>
    <row r="365" spans="1:39" ht="30" customHeight="1">
      <c r="A365" s="24" t="s">
        <v>1936</v>
      </c>
      <c r="B365" s="24"/>
      <c r="C365" s="24"/>
      <c r="D365" s="24"/>
      <c r="E365" s="25"/>
      <c r="F365" s="26"/>
      <c r="G365" s="25"/>
      <c r="H365" s="26"/>
      <c r="I365" s="25"/>
      <c r="J365" s="26"/>
      <c r="K365" s="25"/>
      <c r="L365" s="26"/>
      <c r="M365" s="24"/>
      <c r="N365" s="2" t="s">
        <v>1146</v>
      </c>
    </row>
    <row r="366" spans="1:39" ht="30" customHeight="1">
      <c r="A366" s="8" t="s">
        <v>1916</v>
      </c>
      <c r="B366" s="8" t="s">
        <v>1917</v>
      </c>
      <c r="C366" s="8" t="s">
        <v>1918</v>
      </c>
      <c r="D366" s="9">
        <v>0.08</v>
      </c>
      <c r="E366" s="11">
        <f>단가대비표!O86</f>
        <v>6010</v>
      </c>
      <c r="F366" s="12">
        <f>TRUNC(E366*D366,1)</f>
        <v>480.8</v>
      </c>
      <c r="G366" s="11">
        <f>단가대비표!P86</f>
        <v>0</v>
      </c>
      <c r="H366" s="12">
        <f>TRUNC(G366*D366,1)</f>
        <v>0</v>
      </c>
      <c r="I366" s="11">
        <f>단가대비표!V86</f>
        <v>0</v>
      </c>
      <c r="J366" s="12">
        <f>TRUNC(I366*D366,1)</f>
        <v>0</v>
      </c>
      <c r="K366" s="11">
        <f t="shared" ref="K366:L368" si="77">TRUNC(E366+G366+I366,1)</f>
        <v>6010</v>
      </c>
      <c r="L366" s="12">
        <f t="shared" si="77"/>
        <v>480.8</v>
      </c>
      <c r="M366" s="8" t="s">
        <v>52</v>
      </c>
      <c r="N366" s="5" t="s">
        <v>1146</v>
      </c>
      <c r="O366" s="5" t="s">
        <v>1919</v>
      </c>
      <c r="P366" s="5" t="s">
        <v>62</v>
      </c>
      <c r="Q366" s="5" t="s">
        <v>62</v>
      </c>
      <c r="R366" s="5" t="s">
        <v>63</v>
      </c>
      <c r="S366" s="1"/>
      <c r="T366" s="1"/>
      <c r="U366" s="1"/>
      <c r="V366" s="1">
        <v>1</v>
      </c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5" t="s">
        <v>52</v>
      </c>
      <c r="AK366" s="5" t="s">
        <v>1937</v>
      </c>
      <c r="AL366" s="5" t="s">
        <v>52</v>
      </c>
      <c r="AM366" s="5" t="s">
        <v>52</v>
      </c>
    </row>
    <row r="367" spans="1:39" ht="30" customHeight="1">
      <c r="A367" s="8" t="s">
        <v>1921</v>
      </c>
      <c r="B367" s="8" t="s">
        <v>1922</v>
      </c>
      <c r="C367" s="8" t="s">
        <v>1918</v>
      </c>
      <c r="D367" s="9">
        <v>4.0000000000000001E-3</v>
      </c>
      <c r="E367" s="11">
        <f>단가대비표!O88</f>
        <v>1778</v>
      </c>
      <c r="F367" s="12">
        <f>TRUNC(E367*D367,1)</f>
        <v>7.1</v>
      </c>
      <c r="G367" s="11">
        <f>단가대비표!P88</f>
        <v>0</v>
      </c>
      <c r="H367" s="12">
        <f>TRUNC(G367*D367,1)</f>
        <v>0</v>
      </c>
      <c r="I367" s="11">
        <f>단가대비표!V88</f>
        <v>0</v>
      </c>
      <c r="J367" s="12">
        <f>TRUNC(I367*D367,1)</f>
        <v>0</v>
      </c>
      <c r="K367" s="11">
        <f t="shared" si="77"/>
        <v>1778</v>
      </c>
      <c r="L367" s="12">
        <f t="shared" si="77"/>
        <v>7.1</v>
      </c>
      <c r="M367" s="8" t="s">
        <v>52</v>
      </c>
      <c r="N367" s="5" t="s">
        <v>1146</v>
      </c>
      <c r="O367" s="5" t="s">
        <v>1923</v>
      </c>
      <c r="P367" s="5" t="s">
        <v>62</v>
      </c>
      <c r="Q367" s="5" t="s">
        <v>62</v>
      </c>
      <c r="R367" s="5" t="s">
        <v>63</v>
      </c>
      <c r="S367" s="1"/>
      <c r="T367" s="1"/>
      <c r="U367" s="1"/>
      <c r="V367" s="1">
        <v>1</v>
      </c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5" t="s">
        <v>52</v>
      </c>
      <c r="AK367" s="5" t="s">
        <v>1938</v>
      </c>
      <c r="AL367" s="5" t="s">
        <v>52</v>
      </c>
      <c r="AM367" s="5" t="s">
        <v>52</v>
      </c>
    </row>
    <row r="368" spans="1:39" ht="30" customHeight="1">
      <c r="A368" s="8" t="s">
        <v>1692</v>
      </c>
      <c r="B368" s="8" t="s">
        <v>113</v>
      </c>
      <c r="C368" s="8" t="s">
        <v>90</v>
      </c>
      <c r="D368" s="9">
        <v>1</v>
      </c>
      <c r="E368" s="11">
        <f>TRUNC(SUMIF(V366:V368, RIGHTB(O368, 1), F366:F368)*U368, 2)</f>
        <v>14.63</v>
      </c>
      <c r="F368" s="12">
        <f>TRUNC(E368*D368,1)</f>
        <v>14.6</v>
      </c>
      <c r="G368" s="11">
        <v>0</v>
      </c>
      <c r="H368" s="12">
        <f>TRUNC(G368*D368,1)</f>
        <v>0</v>
      </c>
      <c r="I368" s="11">
        <v>0</v>
      </c>
      <c r="J368" s="12">
        <f>TRUNC(I368*D368,1)</f>
        <v>0</v>
      </c>
      <c r="K368" s="11">
        <f t="shared" si="77"/>
        <v>14.6</v>
      </c>
      <c r="L368" s="12">
        <f t="shared" si="77"/>
        <v>14.6</v>
      </c>
      <c r="M368" s="8" t="s">
        <v>52</v>
      </c>
      <c r="N368" s="5" t="s">
        <v>1146</v>
      </c>
      <c r="O368" s="5" t="s">
        <v>91</v>
      </c>
      <c r="P368" s="5" t="s">
        <v>62</v>
      </c>
      <c r="Q368" s="5" t="s">
        <v>62</v>
      </c>
      <c r="R368" s="5" t="s">
        <v>62</v>
      </c>
      <c r="S368" s="1">
        <v>0</v>
      </c>
      <c r="T368" s="1">
        <v>0</v>
      </c>
      <c r="U368" s="1">
        <v>0.03</v>
      </c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5" t="s">
        <v>52</v>
      </c>
      <c r="AK368" s="5" t="s">
        <v>1939</v>
      </c>
      <c r="AL368" s="5" t="s">
        <v>52</v>
      </c>
      <c r="AM368" s="5" t="s">
        <v>52</v>
      </c>
    </row>
    <row r="369" spans="1:39" ht="30" customHeight="1">
      <c r="A369" s="8" t="s">
        <v>1467</v>
      </c>
      <c r="B369" s="8" t="s">
        <v>52</v>
      </c>
      <c r="C369" s="8" t="s">
        <v>52</v>
      </c>
      <c r="D369" s="9"/>
      <c r="E369" s="11"/>
      <c r="F369" s="12">
        <f>TRUNC(SUMIF(N366:N368, N365, F366:F368),0)</f>
        <v>502</v>
      </c>
      <c r="G369" s="11"/>
      <c r="H369" s="12">
        <f>TRUNC(SUMIF(N366:N368, N365, H366:H368),0)</f>
        <v>0</v>
      </c>
      <c r="I369" s="11"/>
      <c r="J369" s="12">
        <f>TRUNC(SUMIF(N366:N368, N365, J366:J368),0)</f>
        <v>0</v>
      </c>
      <c r="K369" s="11"/>
      <c r="L369" s="12">
        <f>F369+H369+J369</f>
        <v>502</v>
      </c>
      <c r="M369" s="8" t="s">
        <v>52</v>
      </c>
      <c r="N369" s="5" t="s">
        <v>94</v>
      </c>
      <c r="O369" s="5" t="s">
        <v>94</v>
      </c>
      <c r="P369" s="5" t="s">
        <v>52</v>
      </c>
      <c r="Q369" s="5" t="s">
        <v>52</v>
      </c>
      <c r="R369" s="5" t="s">
        <v>52</v>
      </c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5" t="s">
        <v>52</v>
      </c>
      <c r="AK369" s="5" t="s">
        <v>52</v>
      </c>
      <c r="AL369" s="5" t="s">
        <v>52</v>
      </c>
      <c r="AM369" s="5" t="s">
        <v>52</v>
      </c>
    </row>
    <row r="370" spans="1:39" ht="30" customHeight="1">
      <c r="A370" s="9"/>
      <c r="B370" s="9"/>
      <c r="C370" s="9"/>
      <c r="D370" s="9"/>
      <c r="E370" s="11"/>
      <c r="F370" s="12"/>
      <c r="G370" s="11"/>
      <c r="H370" s="12"/>
      <c r="I370" s="11"/>
      <c r="J370" s="12"/>
      <c r="K370" s="11"/>
      <c r="L370" s="12"/>
      <c r="M370" s="9"/>
    </row>
    <row r="371" spans="1:39" ht="30" customHeight="1">
      <c r="A371" s="24" t="s">
        <v>1940</v>
      </c>
      <c r="B371" s="24"/>
      <c r="C371" s="24"/>
      <c r="D371" s="24"/>
      <c r="E371" s="25"/>
      <c r="F371" s="26"/>
      <c r="G371" s="25"/>
      <c r="H371" s="26"/>
      <c r="I371" s="25"/>
      <c r="J371" s="26"/>
      <c r="K371" s="25"/>
      <c r="L371" s="26"/>
      <c r="M371" s="24"/>
      <c r="N371" s="2" t="s">
        <v>893</v>
      </c>
    </row>
    <row r="372" spans="1:39" ht="30" customHeight="1">
      <c r="A372" s="8" t="s">
        <v>1916</v>
      </c>
      <c r="B372" s="8" t="s">
        <v>1917</v>
      </c>
      <c r="C372" s="8" t="s">
        <v>1918</v>
      </c>
      <c r="D372" s="9">
        <v>0.161</v>
      </c>
      <c r="E372" s="11">
        <f>단가대비표!O86</f>
        <v>6010</v>
      </c>
      <c r="F372" s="12">
        <f>TRUNC(E372*D372,1)</f>
        <v>967.6</v>
      </c>
      <c r="G372" s="11">
        <f>단가대비표!P86</f>
        <v>0</v>
      </c>
      <c r="H372" s="12">
        <f>TRUNC(G372*D372,1)</f>
        <v>0</v>
      </c>
      <c r="I372" s="11">
        <f>단가대비표!V86</f>
        <v>0</v>
      </c>
      <c r="J372" s="12">
        <f>TRUNC(I372*D372,1)</f>
        <v>0</v>
      </c>
      <c r="K372" s="11">
        <f t="shared" ref="K372:L374" si="78">TRUNC(E372+G372+I372,1)</f>
        <v>6010</v>
      </c>
      <c r="L372" s="12">
        <f t="shared" si="78"/>
        <v>967.6</v>
      </c>
      <c r="M372" s="8" t="s">
        <v>52</v>
      </c>
      <c r="N372" s="5" t="s">
        <v>893</v>
      </c>
      <c r="O372" s="5" t="s">
        <v>1919</v>
      </c>
      <c r="P372" s="5" t="s">
        <v>62</v>
      </c>
      <c r="Q372" s="5" t="s">
        <v>62</v>
      </c>
      <c r="R372" s="5" t="s">
        <v>63</v>
      </c>
      <c r="S372" s="1"/>
      <c r="T372" s="1"/>
      <c r="U372" s="1"/>
      <c r="V372" s="1">
        <v>1</v>
      </c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5" t="s">
        <v>52</v>
      </c>
      <c r="AK372" s="5" t="s">
        <v>1941</v>
      </c>
      <c r="AL372" s="5" t="s">
        <v>52</v>
      </c>
      <c r="AM372" s="5" t="s">
        <v>52</v>
      </c>
    </row>
    <row r="373" spans="1:39" ht="30" customHeight="1">
      <c r="A373" s="8" t="s">
        <v>1921</v>
      </c>
      <c r="B373" s="8" t="s">
        <v>1922</v>
      </c>
      <c r="C373" s="8" t="s">
        <v>1918</v>
      </c>
      <c r="D373" s="9">
        <v>8.0000000000000002E-3</v>
      </c>
      <c r="E373" s="11">
        <f>단가대비표!O88</f>
        <v>1778</v>
      </c>
      <c r="F373" s="12">
        <f>TRUNC(E373*D373,1)</f>
        <v>14.2</v>
      </c>
      <c r="G373" s="11">
        <f>단가대비표!P88</f>
        <v>0</v>
      </c>
      <c r="H373" s="12">
        <f>TRUNC(G373*D373,1)</f>
        <v>0</v>
      </c>
      <c r="I373" s="11">
        <f>단가대비표!V88</f>
        <v>0</v>
      </c>
      <c r="J373" s="12">
        <f>TRUNC(I373*D373,1)</f>
        <v>0</v>
      </c>
      <c r="K373" s="11">
        <f t="shared" si="78"/>
        <v>1778</v>
      </c>
      <c r="L373" s="12">
        <f t="shared" si="78"/>
        <v>14.2</v>
      </c>
      <c r="M373" s="8" t="s">
        <v>52</v>
      </c>
      <c r="N373" s="5" t="s">
        <v>893</v>
      </c>
      <c r="O373" s="5" t="s">
        <v>1923</v>
      </c>
      <c r="P373" s="5" t="s">
        <v>62</v>
      </c>
      <c r="Q373" s="5" t="s">
        <v>62</v>
      </c>
      <c r="R373" s="5" t="s">
        <v>63</v>
      </c>
      <c r="S373" s="1"/>
      <c r="T373" s="1"/>
      <c r="U373" s="1"/>
      <c r="V373" s="1">
        <v>1</v>
      </c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5" t="s">
        <v>52</v>
      </c>
      <c r="AK373" s="5" t="s">
        <v>1942</v>
      </c>
      <c r="AL373" s="5" t="s">
        <v>52</v>
      </c>
      <c r="AM373" s="5" t="s">
        <v>52</v>
      </c>
    </row>
    <row r="374" spans="1:39" ht="30" customHeight="1">
      <c r="A374" s="8" t="s">
        <v>1692</v>
      </c>
      <c r="B374" s="8" t="s">
        <v>113</v>
      </c>
      <c r="C374" s="8" t="s">
        <v>90</v>
      </c>
      <c r="D374" s="9">
        <v>1</v>
      </c>
      <c r="E374" s="11">
        <f>TRUNC(SUMIF(V372:V374, RIGHTB(O374, 1), F372:F374)*U374, 2)</f>
        <v>29.45</v>
      </c>
      <c r="F374" s="12">
        <f>TRUNC(E374*D374,1)</f>
        <v>29.4</v>
      </c>
      <c r="G374" s="11">
        <v>0</v>
      </c>
      <c r="H374" s="12">
        <f>TRUNC(G374*D374,1)</f>
        <v>0</v>
      </c>
      <c r="I374" s="11">
        <v>0</v>
      </c>
      <c r="J374" s="12">
        <f>TRUNC(I374*D374,1)</f>
        <v>0</v>
      </c>
      <c r="K374" s="11">
        <f t="shared" si="78"/>
        <v>29.4</v>
      </c>
      <c r="L374" s="12">
        <f t="shared" si="78"/>
        <v>29.4</v>
      </c>
      <c r="M374" s="8" t="s">
        <v>52</v>
      </c>
      <c r="N374" s="5" t="s">
        <v>893</v>
      </c>
      <c r="O374" s="5" t="s">
        <v>91</v>
      </c>
      <c r="P374" s="5" t="s">
        <v>62</v>
      </c>
      <c r="Q374" s="5" t="s">
        <v>62</v>
      </c>
      <c r="R374" s="5" t="s">
        <v>62</v>
      </c>
      <c r="S374" s="1">
        <v>0</v>
      </c>
      <c r="T374" s="1">
        <v>0</v>
      </c>
      <c r="U374" s="1">
        <v>0.03</v>
      </c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5" t="s">
        <v>52</v>
      </c>
      <c r="AK374" s="5" t="s">
        <v>1943</v>
      </c>
      <c r="AL374" s="5" t="s">
        <v>52</v>
      </c>
      <c r="AM374" s="5" t="s">
        <v>52</v>
      </c>
    </row>
    <row r="375" spans="1:39" ht="30" customHeight="1">
      <c r="A375" s="8" t="s">
        <v>1467</v>
      </c>
      <c r="B375" s="8" t="s">
        <v>52</v>
      </c>
      <c r="C375" s="8" t="s">
        <v>52</v>
      </c>
      <c r="D375" s="9"/>
      <c r="E375" s="11"/>
      <c r="F375" s="12">
        <f>TRUNC(SUMIF(N372:N374, N371, F372:F374),0)</f>
        <v>1011</v>
      </c>
      <c r="G375" s="11"/>
      <c r="H375" s="12">
        <f>TRUNC(SUMIF(N372:N374, N371, H372:H374),0)</f>
        <v>0</v>
      </c>
      <c r="I375" s="11"/>
      <c r="J375" s="12">
        <f>TRUNC(SUMIF(N372:N374, N371, J372:J374),0)</f>
        <v>0</v>
      </c>
      <c r="K375" s="11"/>
      <c r="L375" s="12">
        <f>F375+H375+J375</f>
        <v>1011</v>
      </c>
      <c r="M375" s="8" t="s">
        <v>52</v>
      </c>
      <c r="N375" s="5" t="s">
        <v>94</v>
      </c>
      <c r="O375" s="5" t="s">
        <v>94</v>
      </c>
      <c r="P375" s="5" t="s">
        <v>52</v>
      </c>
      <c r="Q375" s="5" t="s">
        <v>52</v>
      </c>
      <c r="R375" s="5" t="s">
        <v>52</v>
      </c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5" t="s">
        <v>52</v>
      </c>
      <c r="AK375" s="5" t="s">
        <v>52</v>
      </c>
      <c r="AL375" s="5" t="s">
        <v>52</v>
      </c>
      <c r="AM375" s="5" t="s">
        <v>52</v>
      </c>
    </row>
    <row r="376" spans="1:39" ht="30" customHeight="1">
      <c r="A376" s="9"/>
      <c r="B376" s="9"/>
      <c r="C376" s="9"/>
      <c r="D376" s="9"/>
      <c r="E376" s="11"/>
      <c r="F376" s="12"/>
      <c r="G376" s="11"/>
      <c r="H376" s="12"/>
      <c r="I376" s="11"/>
      <c r="J376" s="12"/>
      <c r="K376" s="11"/>
      <c r="L376" s="12"/>
      <c r="M376" s="9"/>
    </row>
    <row r="377" spans="1:39" ht="30" customHeight="1">
      <c r="A377" s="24" t="s">
        <v>1944</v>
      </c>
      <c r="B377" s="24"/>
      <c r="C377" s="24"/>
      <c r="D377" s="24"/>
      <c r="E377" s="25"/>
      <c r="F377" s="26"/>
      <c r="G377" s="25"/>
      <c r="H377" s="26"/>
      <c r="I377" s="25"/>
      <c r="J377" s="26"/>
      <c r="K377" s="25"/>
      <c r="L377" s="26"/>
      <c r="M377" s="24"/>
      <c r="N377" s="2" t="s">
        <v>610</v>
      </c>
    </row>
    <row r="378" spans="1:39" ht="30" customHeight="1">
      <c r="A378" s="8" t="s">
        <v>1945</v>
      </c>
      <c r="B378" s="8" t="s">
        <v>1946</v>
      </c>
      <c r="C378" s="8" t="s">
        <v>1918</v>
      </c>
      <c r="D378" s="9">
        <v>0.16600000000000001</v>
      </c>
      <c r="E378" s="11">
        <f>단가대비표!O87</f>
        <v>5330</v>
      </c>
      <c r="F378" s="12">
        <f>TRUNC(E378*D378,1)</f>
        <v>884.7</v>
      </c>
      <c r="G378" s="11">
        <f>단가대비표!P87</f>
        <v>0</v>
      </c>
      <c r="H378" s="12">
        <f>TRUNC(G378*D378,1)</f>
        <v>0</v>
      </c>
      <c r="I378" s="11">
        <f>단가대비표!V87</f>
        <v>0</v>
      </c>
      <c r="J378" s="12">
        <f>TRUNC(I378*D378,1)</f>
        <v>0</v>
      </c>
      <c r="K378" s="11">
        <f t="shared" ref="K378:L382" si="79">TRUNC(E378+G378+I378,1)</f>
        <v>5330</v>
      </c>
      <c r="L378" s="12">
        <f t="shared" si="79"/>
        <v>884.7</v>
      </c>
      <c r="M378" s="8" t="s">
        <v>52</v>
      </c>
      <c r="N378" s="5" t="s">
        <v>610</v>
      </c>
      <c r="O378" s="5" t="s">
        <v>1947</v>
      </c>
      <c r="P378" s="5" t="s">
        <v>62</v>
      </c>
      <c r="Q378" s="5" t="s">
        <v>62</v>
      </c>
      <c r="R378" s="5" t="s">
        <v>63</v>
      </c>
      <c r="S378" s="1"/>
      <c r="T378" s="1"/>
      <c r="U378" s="1"/>
      <c r="V378" s="1">
        <v>1</v>
      </c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5" t="s">
        <v>52</v>
      </c>
      <c r="AK378" s="5" t="s">
        <v>1948</v>
      </c>
      <c r="AL378" s="5" t="s">
        <v>52</v>
      </c>
      <c r="AM378" s="5" t="s">
        <v>52</v>
      </c>
    </row>
    <row r="379" spans="1:39" ht="30" customHeight="1">
      <c r="A379" s="8" t="s">
        <v>1921</v>
      </c>
      <c r="B379" s="8" t="s">
        <v>1922</v>
      </c>
      <c r="C379" s="8" t="s">
        <v>1918</v>
      </c>
      <c r="D379" s="9">
        <v>8.0000000000000002E-3</v>
      </c>
      <c r="E379" s="11">
        <f>단가대비표!O88</f>
        <v>1778</v>
      </c>
      <c r="F379" s="12">
        <f>TRUNC(E379*D379,1)</f>
        <v>14.2</v>
      </c>
      <c r="G379" s="11">
        <f>단가대비표!P88</f>
        <v>0</v>
      </c>
      <c r="H379" s="12">
        <f>TRUNC(G379*D379,1)</f>
        <v>0</v>
      </c>
      <c r="I379" s="11">
        <f>단가대비표!V88</f>
        <v>0</v>
      </c>
      <c r="J379" s="12">
        <f>TRUNC(I379*D379,1)</f>
        <v>0</v>
      </c>
      <c r="K379" s="11">
        <f t="shared" si="79"/>
        <v>1778</v>
      </c>
      <c r="L379" s="12">
        <f t="shared" si="79"/>
        <v>14.2</v>
      </c>
      <c r="M379" s="8" t="s">
        <v>52</v>
      </c>
      <c r="N379" s="5" t="s">
        <v>610</v>
      </c>
      <c r="O379" s="5" t="s">
        <v>1923</v>
      </c>
      <c r="P379" s="5" t="s">
        <v>62</v>
      </c>
      <c r="Q379" s="5" t="s">
        <v>62</v>
      </c>
      <c r="R379" s="5" t="s">
        <v>63</v>
      </c>
      <c r="S379" s="1"/>
      <c r="T379" s="1"/>
      <c r="U379" s="1"/>
      <c r="V379" s="1">
        <v>1</v>
      </c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5" t="s">
        <v>52</v>
      </c>
      <c r="AK379" s="5" t="s">
        <v>1949</v>
      </c>
      <c r="AL379" s="5" t="s">
        <v>52</v>
      </c>
      <c r="AM379" s="5" t="s">
        <v>52</v>
      </c>
    </row>
    <row r="380" spans="1:39" ht="30" customHeight="1">
      <c r="A380" s="8" t="s">
        <v>1692</v>
      </c>
      <c r="B380" s="8" t="s">
        <v>1950</v>
      </c>
      <c r="C380" s="8" t="s">
        <v>90</v>
      </c>
      <c r="D380" s="9">
        <v>1</v>
      </c>
      <c r="E380" s="11">
        <f>TRUNC(SUMIF(V378:V382, RIGHTB(O380, 1), F378:F382)*U380, 2)</f>
        <v>35.950000000000003</v>
      </c>
      <c r="F380" s="12">
        <f>TRUNC(E380*D380,1)</f>
        <v>35.9</v>
      </c>
      <c r="G380" s="11">
        <v>0</v>
      </c>
      <c r="H380" s="12">
        <f>TRUNC(G380*D380,1)</f>
        <v>0</v>
      </c>
      <c r="I380" s="11">
        <v>0</v>
      </c>
      <c r="J380" s="12">
        <f>TRUNC(I380*D380,1)</f>
        <v>0</v>
      </c>
      <c r="K380" s="11">
        <f t="shared" si="79"/>
        <v>35.9</v>
      </c>
      <c r="L380" s="12">
        <f t="shared" si="79"/>
        <v>35.9</v>
      </c>
      <c r="M380" s="8" t="s">
        <v>52</v>
      </c>
      <c r="N380" s="5" t="s">
        <v>610</v>
      </c>
      <c r="O380" s="5" t="s">
        <v>91</v>
      </c>
      <c r="P380" s="5" t="s">
        <v>62</v>
      </c>
      <c r="Q380" s="5" t="s">
        <v>62</v>
      </c>
      <c r="R380" s="5" t="s">
        <v>62</v>
      </c>
      <c r="S380" s="1">
        <v>0</v>
      </c>
      <c r="T380" s="1">
        <v>0</v>
      </c>
      <c r="U380" s="1">
        <v>0.04</v>
      </c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5" t="s">
        <v>52</v>
      </c>
      <c r="AK380" s="5" t="s">
        <v>1951</v>
      </c>
      <c r="AL380" s="5" t="s">
        <v>52</v>
      </c>
      <c r="AM380" s="5" t="s">
        <v>52</v>
      </c>
    </row>
    <row r="381" spans="1:39" ht="30" customHeight="1">
      <c r="A381" s="8" t="s">
        <v>1926</v>
      </c>
      <c r="B381" s="8" t="s">
        <v>78</v>
      </c>
      <c r="C381" s="8" t="s">
        <v>79</v>
      </c>
      <c r="D381" s="9">
        <v>0.04</v>
      </c>
      <c r="E381" s="11">
        <f>단가대비표!O294</f>
        <v>0</v>
      </c>
      <c r="F381" s="12">
        <f>TRUNC(E381*D381,1)</f>
        <v>0</v>
      </c>
      <c r="G381" s="11">
        <f>단가대비표!P294</f>
        <v>188854</v>
      </c>
      <c r="H381" s="12">
        <f>TRUNC(G381*D381,1)</f>
        <v>7554.1</v>
      </c>
      <c r="I381" s="11">
        <f>단가대비표!V294</f>
        <v>0</v>
      </c>
      <c r="J381" s="12">
        <f>TRUNC(I381*D381,1)</f>
        <v>0</v>
      </c>
      <c r="K381" s="11">
        <f t="shared" si="79"/>
        <v>188854</v>
      </c>
      <c r="L381" s="12">
        <f t="shared" si="79"/>
        <v>7554.1</v>
      </c>
      <c r="M381" s="8" t="s">
        <v>52</v>
      </c>
      <c r="N381" s="5" t="s">
        <v>610</v>
      </c>
      <c r="O381" s="5" t="s">
        <v>1927</v>
      </c>
      <c r="P381" s="5" t="s">
        <v>62</v>
      </c>
      <c r="Q381" s="5" t="s">
        <v>62</v>
      </c>
      <c r="R381" s="5" t="s">
        <v>63</v>
      </c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5" t="s">
        <v>52</v>
      </c>
      <c r="AK381" s="5" t="s">
        <v>1952</v>
      </c>
      <c r="AL381" s="5" t="s">
        <v>52</v>
      </c>
      <c r="AM381" s="5" t="s">
        <v>52</v>
      </c>
    </row>
    <row r="382" spans="1:39" ht="30" customHeight="1">
      <c r="A382" s="8" t="s">
        <v>77</v>
      </c>
      <c r="B382" s="8" t="s">
        <v>78</v>
      </c>
      <c r="C382" s="8" t="s">
        <v>79</v>
      </c>
      <c r="D382" s="9">
        <v>8.0000000000000002E-3</v>
      </c>
      <c r="E382" s="11">
        <f>단가대비표!O289</f>
        <v>0</v>
      </c>
      <c r="F382" s="12">
        <f>TRUNC(E382*D382,1)</f>
        <v>0</v>
      </c>
      <c r="G382" s="11">
        <f>단가대비표!P289</f>
        <v>130264</v>
      </c>
      <c r="H382" s="12">
        <f>TRUNC(G382*D382,1)</f>
        <v>1042.0999999999999</v>
      </c>
      <c r="I382" s="11">
        <f>단가대비표!V289</f>
        <v>0</v>
      </c>
      <c r="J382" s="12">
        <f>TRUNC(I382*D382,1)</f>
        <v>0</v>
      </c>
      <c r="K382" s="11">
        <f t="shared" si="79"/>
        <v>130264</v>
      </c>
      <c r="L382" s="12">
        <f t="shared" si="79"/>
        <v>1042.0999999999999</v>
      </c>
      <c r="M382" s="8" t="s">
        <v>52</v>
      </c>
      <c r="N382" s="5" t="s">
        <v>610</v>
      </c>
      <c r="O382" s="5" t="s">
        <v>80</v>
      </c>
      <c r="P382" s="5" t="s">
        <v>62</v>
      </c>
      <c r="Q382" s="5" t="s">
        <v>62</v>
      </c>
      <c r="R382" s="5" t="s">
        <v>63</v>
      </c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5" t="s">
        <v>52</v>
      </c>
      <c r="AK382" s="5" t="s">
        <v>1953</v>
      </c>
      <c r="AL382" s="5" t="s">
        <v>52</v>
      </c>
      <c r="AM382" s="5" t="s">
        <v>52</v>
      </c>
    </row>
    <row r="383" spans="1:39" ht="30" customHeight="1">
      <c r="A383" s="8" t="s">
        <v>1467</v>
      </c>
      <c r="B383" s="8" t="s">
        <v>52</v>
      </c>
      <c r="C383" s="8" t="s">
        <v>52</v>
      </c>
      <c r="D383" s="9"/>
      <c r="E383" s="11"/>
      <c r="F383" s="12">
        <f>TRUNC(SUMIF(N378:N382, N377, F378:F382),0)</f>
        <v>934</v>
      </c>
      <c r="G383" s="11"/>
      <c r="H383" s="12">
        <f>TRUNC(SUMIF(N378:N382, N377, H378:H382),0)</f>
        <v>8596</v>
      </c>
      <c r="I383" s="11"/>
      <c r="J383" s="12">
        <f>TRUNC(SUMIF(N378:N382, N377, J378:J382),0)</f>
        <v>0</v>
      </c>
      <c r="K383" s="11"/>
      <c r="L383" s="12">
        <f>F383+H383+J383</f>
        <v>9530</v>
      </c>
      <c r="M383" s="8" t="s">
        <v>52</v>
      </c>
      <c r="N383" s="5" t="s">
        <v>94</v>
      </c>
      <c r="O383" s="5" t="s">
        <v>94</v>
      </c>
      <c r="P383" s="5" t="s">
        <v>52</v>
      </c>
      <c r="Q383" s="5" t="s">
        <v>52</v>
      </c>
      <c r="R383" s="5" t="s">
        <v>52</v>
      </c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5" t="s">
        <v>52</v>
      </c>
      <c r="AK383" s="5" t="s">
        <v>52</v>
      </c>
      <c r="AL383" s="5" t="s">
        <v>52</v>
      </c>
      <c r="AM383" s="5" t="s">
        <v>52</v>
      </c>
    </row>
    <row r="384" spans="1:39" ht="30" customHeight="1">
      <c r="A384" s="9"/>
      <c r="B384" s="9"/>
      <c r="C384" s="9"/>
      <c r="D384" s="9"/>
      <c r="E384" s="11"/>
      <c r="F384" s="12"/>
      <c r="G384" s="11"/>
      <c r="H384" s="12"/>
      <c r="I384" s="11"/>
      <c r="J384" s="12"/>
      <c r="K384" s="11"/>
      <c r="L384" s="12"/>
      <c r="M384" s="9"/>
    </row>
    <row r="385" spans="1:39" ht="30" customHeight="1">
      <c r="A385" s="24" t="s">
        <v>1954</v>
      </c>
      <c r="B385" s="24"/>
      <c r="C385" s="24"/>
      <c r="D385" s="24"/>
      <c r="E385" s="25"/>
      <c r="F385" s="26"/>
      <c r="G385" s="25"/>
      <c r="H385" s="26"/>
      <c r="I385" s="25"/>
      <c r="J385" s="26"/>
      <c r="K385" s="25"/>
      <c r="L385" s="26"/>
      <c r="M385" s="24"/>
      <c r="N385" s="2" t="s">
        <v>1001</v>
      </c>
    </row>
    <row r="386" spans="1:39" ht="30" customHeight="1">
      <c r="A386" s="8" t="s">
        <v>1945</v>
      </c>
      <c r="B386" s="8" t="s">
        <v>1946</v>
      </c>
      <c r="C386" s="8" t="s">
        <v>1918</v>
      </c>
      <c r="D386" s="9">
        <v>0.19900000000000001</v>
      </c>
      <c r="E386" s="11">
        <f>단가대비표!O87</f>
        <v>5330</v>
      </c>
      <c r="F386" s="12">
        <f>TRUNC(E386*D386,1)</f>
        <v>1060.5999999999999</v>
      </c>
      <c r="G386" s="11">
        <f>단가대비표!P87</f>
        <v>0</v>
      </c>
      <c r="H386" s="12">
        <f>TRUNC(G386*D386,1)</f>
        <v>0</v>
      </c>
      <c r="I386" s="11">
        <f>단가대비표!V87</f>
        <v>0</v>
      </c>
      <c r="J386" s="12">
        <f>TRUNC(I386*D386,1)</f>
        <v>0</v>
      </c>
      <c r="K386" s="11">
        <f t="shared" ref="K386:L390" si="80">TRUNC(E386+G386+I386,1)</f>
        <v>5330</v>
      </c>
      <c r="L386" s="12">
        <f t="shared" si="80"/>
        <v>1060.5999999999999</v>
      </c>
      <c r="M386" s="8" t="s">
        <v>52</v>
      </c>
      <c r="N386" s="5" t="s">
        <v>1001</v>
      </c>
      <c r="O386" s="5" t="s">
        <v>1947</v>
      </c>
      <c r="P386" s="5" t="s">
        <v>62</v>
      </c>
      <c r="Q386" s="5" t="s">
        <v>62</v>
      </c>
      <c r="R386" s="5" t="s">
        <v>63</v>
      </c>
      <c r="S386" s="1"/>
      <c r="T386" s="1"/>
      <c r="U386" s="1"/>
      <c r="V386" s="1">
        <v>1</v>
      </c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5" t="s">
        <v>52</v>
      </c>
      <c r="AK386" s="5" t="s">
        <v>1955</v>
      </c>
      <c r="AL386" s="5" t="s">
        <v>52</v>
      </c>
      <c r="AM386" s="5" t="s">
        <v>52</v>
      </c>
    </row>
    <row r="387" spans="1:39" ht="30" customHeight="1">
      <c r="A387" s="8" t="s">
        <v>1921</v>
      </c>
      <c r="B387" s="8" t="s">
        <v>1922</v>
      </c>
      <c r="C387" s="8" t="s">
        <v>1918</v>
      </c>
      <c r="D387" s="9">
        <v>8.0000000000000002E-3</v>
      </c>
      <c r="E387" s="11">
        <f>단가대비표!O88</f>
        <v>1778</v>
      </c>
      <c r="F387" s="12">
        <f>TRUNC(E387*D387,1)</f>
        <v>14.2</v>
      </c>
      <c r="G387" s="11">
        <f>단가대비표!P88</f>
        <v>0</v>
      </c>
      <c r="H387" s="12">
        <f>TRUNC(G387*D387,1)</f>
        <v>0</v>
      </c>
      <c r="I387" s="11">
        <f>단가대비표!V88</f>
        <v>0</v>
      </c>
      <c r="J387" s="12">
        <f>TRUNC(I387*D387,1)</f>
        <v>0</v>
      </c>
      <c r="K387" s="11">
        <f t="shared" si="80"/>
        <v>1778</v>
      </c>
      <c r="L387" s="12">
        <f t="shared" si="80"/>
        <v>14.2</v>
      </c>
      <c r="M387" s="8" t="s">
        <v>52</v>
      </c>
      <c r="N387" s="5" t="s">
        <v>1001</v>
      </c>
      <c r="O387" s="5" t="s">
        <v>1923</v>
      </c>
      <c r="P387" s="5" t="s">
        <v>62</v>
      </c>
      <c r="Q387" s="5" t="s">
        <v>62</v>
      </c>
      <c r="R387" s="5" t="s">
        <v>63</v>
      </c>
      <c r="S387" s="1"/>
      <c r="T387" s="1"/>
      <c r="U387" s="1"/>
      <c r="V387" s="1">
        <v>1</v>
      </c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5" t="s">
        <v>52</v>
      </c>
      <c r="AK387" s="5" t="s">
        <v>1956</v>
      </c>
      <c r="AL387" s="5" t="s">
        <v>52</v>
      </c>
      <c r="AM387" s="5" t="s">
        <v>52</v>
      </c>
    </row>
    <row r="388" spans="1:39" ht="30" customHeight="1">
      <c r="A388" s="8" t="s">
        <v>1692</v>
      </c>
      <c r="B388" s="8" t="s">
        <v>1950</v>
      </c>
      <c r="C388" s="8" t="s">
        <v>90</v>
      </c>
      <c r="D388" s="9">
        <v>1</v>
      </c>
      <c r="E388" s="11">
        <f>TRUNC(SUMIF(V386:V390, RIGHTB(O388, 1), F386:F390)*U388, 2)</f>
        <v>42.99</v>
      </c>
      <c r="F388" s="12">
        <f>TRUNC(E388*D388,1)</f>
        <v>42.9</v>
      </c>
      <c r="G388" s="11">
        <v>0</v>
      </c>
      <c r="H388" s="12">
        <f>TRUNC(G388*D388,1)</f>
        <v>0</v>
      </c>
      <c r="I388" s="11">
        <v>0</v>
      </c>
      <c r="J388" s="12">
        <f>TRUNC(I388*D388,1)</f>
        <v>0</v>
      </c>
      <c r="K388" s="11">
        <f t="shared" si="80"/>
        <v>42.9</v>
      </c>
      <c r="L388" s="12">
        <f t="shared" si="80"/>
        <v>42.9</v>
      </c>
      <c r="M388" s="8" t="s">
        <v>52</v>
      </c>
      <c r="N388" s="5" t="s">
        <v>1001</v>
      </c>
      <c r="O388" s="5" t="s">
        <v>91</v>
      </c>
      <c r="P388" s="5" t="s">
        <v>62</v>
      </c>
      <c r="Q388" s="5" t="s">
        <v>62</v>
      </c>
      <c r="R388" s="5" t="s">
        <v>62</v>
      </c>
      <c r="S388" s="1">
        <v>0</v>
      </c>
      <c r="T388" s="1">
        <v>0</v>
      </c>
      <c r="U388" s="1">
        <v>0.04</v>
      </c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5" t="s">
        <v>52</v>
      </c>
      <c r="AK388" s="5" t="s">
        <v>1957</v>
      </c>
      <c r="AL388" s="5" t="s">
        <v>52</v>
      </c>
      <c r="AM388" s="5" t="s">
        <v>52</v>
      </c>
    </row>
    <row r="389" spans="1:39" ht="30" customHeight="1">
      <c r="A389" s="8" t="s">
        <v>1926</v>
      </c>
      <c r="B389" s="8" t="s">
        <v>78</v>
      </c>
      <c r="C389" s="8" t="s">
        <v>79</v>
      </c>
      <c r="D389" s="9">
        <v>4.8000000000000001E-2</v>
      </c>
      <c r="E389" s="11">
        <f>단가대비표!O294</f>
        <v>0</v>
      </c>
      <c r="F389" s="12">
        <f>TRUNC(E389*D389,1)</f>
        <v>0</v>
      </c>
      <c r="G389" s="11">
        <f>단가대비표!P294</f>
        <v>188854</v>
      </c>
      <c r="H389" s="12">
        <f>TRUNC(G389*D389,1)</f>
        <v>9064.9</v>
      </c>
      <c r="I389" s="11">
        <f>단가대비표!V294</f>
        <v>0</v>
      </c>
      <c r="J389" s="12">
        <f>TRUNC(I389*D389,1)</f>
        <v>0</v>
      </c>
      <c r="K389" s="11">
        <f t="shared" si="80"/>
        <v>188854</v>
      </c>
      <c r="L389" s="12">
        <f t="shared" si="80"/>
        <v>9064.9</v>
      </c>
      <c r="M389" s="8" t="s">
        <v>52</v>
      </c>
      <c r="N389" s="5" t="s">
        <v>1001</v>
      </c>
      <c r="O389" s="5" t="s">
        <v>1927</v>
      </c>
      <c r="P389" s="5" t="s">
        <v>62</v>
      </c>
      <c r="Q389" s="5" t="s">
        <v>62</v>
      </c>
      <c r="R389" s="5" t="s">
        <v>63</v>
      </c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5" t="s">
        <v>52</v>
      </c>
      <c r="AK389" s="5" t="s">
        <v>1958</v>
      </c>
      <c r="AL389" s="5" t="s">
        <v>52</v>
      </c>
      <c r="AM389" s="5" t="s">
        <v>52</v>
      </c>
    </row>
    <row r="390" spans="1:39" ht="30" customHeight="1">
      <c r="A390" s="8" t="s">
        <v>77</v>
      </c>
      <c r="B390" s="8" t="s">
        <v>78</v>
      </c>
      <c r="C390" s="8" t="s">
        <v>79</v>
      </c>
      <c r="D390" s="9">
        <v>8.0000000000000002E-3</v>
      </c>
      <c r="E390" s="11">
        <f>단가대비표!O289</f>
        <v>0</v>
      </c>
      <c r="F390" s="12">
        <f>TRUNC(E390*D390,1)</f>
        <v>0</v>
      </c>
      <c r="G390" s="11">
        <f>단가대비표!P289</f>
        <v>130264</v>
      </c>
      <c r="H390" s="12">
        <f>TRUNC(G390*D390,1)</f>
        <v>1042.0999999999999</v>
      </c>
      <c r="I390" s="11">
        <f>단가대비표!V289</f>
        <v>0</v>
      </c>
      <c r="J390" s="12">
        <f>TRUNC(I390*D390,1)</f>
        <v>0</v>
      </c>
      <c r="K390" s="11">
        <f t="shared" si="80"/>
        <v>130264</v>
      </c>
      <c r="L390" s="12">
        <f t="shared" si="80"/>
        <v>1042.0999999999999</v>
      </c>
      <c r="M390" s="8" t="s">
        <v>52</v>
      </c>
      <c r="N390" s="5" t="s">
        <v>1001</v>
      </c>
      <c r="O390" s="5" t="s">
        <v>80</v>
      </c>
      <c r="P390" s="5" t="s">
        <v>62</v>
      </c>
      <c r="Q390" s="5" t="s">
        <v>62</v>
      </c>
      <c r="R390" s="5" t="s">
        <v>63</v>
      </c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5" t="s">
        <v>52</v>
      </c>
      <c r="AK390" s="5" t="s">
        <v>1959</v>
      </c>
      <c r="AL390" s="5" t="s">
        <v>52</v>
      </c>
      <c r="AM390" s="5" t="s">
        <v>52</v>
      </c>
    </row>
    <row r="391" spans="1:39" ht="30" customHeight="1">
      <c r="A391" s="8" t="s">
        <v>1467</v>
      </c>
      <c r="B391" s="8" t="s">
        <v>52</v>
      </c>
      <c r="C391" s="8" t="s">
        <v>52</v>
      </c>
      <c r="D391" s="9"/>
      <c r="E391" s="11"/>
      <c r="F391" s="12">
        <f>TRUNC(SUMIF(N386:N390, N385, F386:F390),0)</f>
        <v>1117</v>
      </c>
      <c r="G391" s="11"/>
      <c r="H391" s="12">
        <f>TRUNC(SUMIF(N386:N390, N385, H386:H390),0)</f>
        <v>10107</v>
      </c>
      <c r="I391" s="11"/>
      <c r="J391" s="12">
        <f>TRUNC(SUMIF(N386:N390, N385, J386:J390),0)</f>
        <v>0</v>
      </c>
      <c r="K391" s="11"/>
      <c r="L391" s="12">
        <f>F391+H391+J391</f>
        <v>11224</v>
      </c>
      <c r="M391" s="8" t="s">
        <v>52</v>
      </c>
      <c r="N391" s="5" t="s">
        <v>94</v>
      </c>
      <c r="O391" s="5" t="s">
        <v>94</v>
      </c>
      <c r="P391" s="5" t="s">
        <v>52</v>
      </c>
      <c r="Q391" s="5" t="s">
        <v>52</v>
      </c>
      <c r="R391" s="5" t="s">
        <v>52</v>
      </c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5" t="s">
        <v>52</v>
      </c>
      <c r="AK391" s="5" t="s">
        <v>52</v>
      </c>
      <c r="AL391" s="5" t="s">
        <v>52</v>
      </c>
      <c r="AM391" s="5" t="s">
        <v>52</v>
      </c>
    </row>
    <row r="392" spans="1:39" ht="30" customHeight="1">
      <c r="A392" s="9"/>
      <c r="B392" s="9"/>
      <c r="C392" s="9"/>
      <c r="D392" s="9"/>
      <c r="E392" s="11"/>
      <c r="F392" s="12"/>
      <c r="G392" s="11"/>
      <c r="H392" s="12"/>
      <c r="I392" s="11"/>
      <c r="J392" s="12"/>
      <c r="K392" s="11"/>
      <c r="L392" s="12"/>
      <c r="M392" s="9"/>
    </row>
    <row r="393" spans="1:39" ht="30" customHeight="1">
      <c r="A393" s="24" t="s">
        <v>1960</v>
      </c>
      <c r="B393" s="24"/>
      <c r="C393" s="24"/>
      <c r="D393" s="24"/>
      <c r="E393" s="25"/>
      <c r="F393" s="26"/>
      <c r="G393" s="25"/>
      <c r="H393" s="26"/>
      <c r="I393" s="25"/>
      <c r="J393" s="26"/>
      <c r="K393" s="25"/>
      <c r="L393" s="26"/>
      <c r="M393" s="24"/>
      <c r="N393" s="2" t="s">
        <v>1163</v>
      </c>
    </row>
    <row r="394" spans="1:39" ht="30" customHeight="1">
      <c r="A394" s="8" t="s">
        <v>1945</v>
      </c>
      <c r="B394" s="8" t="s">
        <v>1946</v>
      </c>
      <c r="C394" s="8" t="s">
        <v>1918</v>
      </c>
      <c r="D394" s="9">
        <v>0.16600000000000001</v>
      </c>
      <c r="E394" s="11">
        <f>단가대비표!O87</f>
        <v>5330</v>
      </c>
      <c r="F394" s="12">
        <f>TRUNC(E394*D394,1)</f>
        <v>884.7</v>
      </c>
      <c r="G394" s="11">
        <f>단가대비표!P87</f>
        <v>0</v>
      </c>
      <c r="H394" s="12">
        <f>TRUNC(G394*D394,1)</f>
        <v>0</v>
      </c>
      <c r="I394" s="11">
        <f>단가대비표!V87</f>
        <v>0</v>
      </c>
      <c r="J394" s="12">
        <f>TRUNC(I394*D394,1)</f>
        <v>0</v>
      </c>
      <c r="K394" s="11">
        <f t="shared" ref="K394:L396" si="81">TRUNC(E394+G394+I394,1)</f>
        <v>5330</v>
      </c>
      <c r="L394" s="12">
        <f t="shared" si="81"/>
        <v>884.7</v>
      </c>
      <c r="M394" s="8" t="s">
        <v>52</v>
      </c>
      <c r="N394" s="5" t="s">
        <v>1163</v>
      </c>
      <c r="O394" s="5" t="s">
        <v>1947</v>
      </c>
      <c r="P394" s="5" t="s">
        <v>62</v>
      </c>
      <c r="Q394" s="5" t="s">
        <v>62</v>
      </c>
      <c r="R394" s="5" t="s">
        <v>63</v>
      </c>
      <c r="S394" s="1"/>
      <c r="T394" s="1"/>
      <c r="U394" s="1"/>
      <c r="V394" s="1">
        <v>1</v>
      </c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5" t="s">
        <v>52</v>
      </c>
      <c r="AK394" s="5" t="s">
        <v>1961</v>
      </c>
      <c r="AL394" s="5" t="s">
        <v>52</v>
      </c>
      <c r="AM394" s="5" t="s">
        <v>52</v>
      </c>
    </row>
    <row r="395" spans="1:39" ht="30" customHeight="1">
      <c r="A395" s="8" t="s">
        <v>1921</v>
      </c>
      <c r="B395" s="8" t="s">
        <v>1922</v>
      </c>
      <c r="C395" s="8" t="s">
        <v>1918</v>
      </c>
      <c r="D395" s="9">
        <v>8.0000000000000002E-3</v>
      </c>
      <c r="E395" s="11">
        <f>단가대비표!O88</f>
        <v>1778</v>
      </c>
      <c r="F395" s="12">
        <f>TRUNC(E395*D395,1)</f>
        <v>14.2</v>
      </c>
      <c r="G395" s="11">
        <f>단가대비표!P88</f>
        <v>0</v>
      </c>
      <c r="H395" s="12">
        <f>TRUNC(G395*D395,1)</f>
        <v>0</v>
      </c>
      <c r="I395" s="11">
        <f>단가대비표!V88</f>
        <v>0</v>
      </c>
      <c r="J395" s="12">
        <f>TRUNC(I395*D395,1)</f>
        <v>0</v>
      </c>
      <c r="K395" s="11">
        <f t="shared" si="81"/>
        <v>1778</v>
      </c>
      <c r="L395" s="12">
        <f t="shared" si="81"/>
        <v>14.2</v>
      </c>
      <c r="M395" s="8" t="s">
        <v>52</v>
      </c>
      <c r="N395" s="5" t="s">
        <v>1163</v>
      </c>
      <c r="O395" s="5" t="s">
        <v>1923</v>
      </c>
      <c r="P395" s="5" t="s">
        <v>62</v>
      </c>
      <c r="Q395" s="5" t="s">
        <v>62</v>
      </c>
      <c r="R395" s="5" t="s">
        <v>63</v>
      </c>
      <c r="S395" s="1"/>
      <c r="T395" s="1"/>
      <c r="U395" s="1"/>
      <c r="V395" s="1">
        <v>1</v>
      </c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5" t="s">
        <v>52</v>
      </c>
      <c r="AK395" s="5" t="s">
        <v>1962</v>
      </c>
      <c r="AL395" s="5" t="s">
        <v>52</v>
      </c>
      <c r="AM395" s="5" t="s">
        <v>52</v>
      </c>
    </row>
    <row r="396" spans="1:39" ht="30" customHeight="1">
      <c r="A396" s="8" t="s">
        <v>1692</v>
      </c>
      <c r="B396" s="8" t="s">
        <v>1950</v>
      </c>
      <c r="C396" s="8" t="s">
        <v>90</v>
      </c>
      <c r="D396" s="9">
        <v>1</v>
      </c>
      <c r="E396" s="11">
        <f>TRUNC(SUMIF(V394:V396, RIGHTB(O396, 1), F394:F396)*U396, 2)</f>
        <v>35.950000000000003</v>
      </c>
      <c r="F396" s="12">
        <f>TRUNC(E396*D396,1)</f>
        <v>35.9</v>
      </c>
      <c r="G396" s="11">
        <v>0</v>
      </c>
      <c r="H396" s="12">
        <f>TRUNC(G396*D396,1)</f>
        <v>0</v>
      </c>
      <c r="I396" s="11">
        <v>0</v>
      </c>
      <c r="J396" s="12">
        <f>TRUNC(I396*D396,1)</f>
        <v>0</v>
      </c>
      <c r="K396" s="11">
        <f t="shared" si="81"/>
        <v>35.9</v>
      </c>
      <c r="L396" s="12">
        <f t="shared" si="81"/>
        <v>35.9</v>
      </c>
      <c r="M396" s="8" t="s">
        <v>52</v>
      </c>
      <c r="N396" s="5" t="s">
        <v>1163</v>
      </c>
      <c r="O396" s="5" t="s">
        <v>91</v>
      </c>
      <c r="P396" s="5" t="s">
        <v>62</v>
      </c>
      <c r="Q396" s="5" t="s">
        <v>62</v>
      </c>
      <c r="R396" s="5" t="s">
        <v>62</v>
      </c>
      <c r="S396" s="1">
        <v>0</v>
      </c>
      <c r="T396" s="1">
        <v>0</v>
      </c>
      <c r="U396" s="1">
        <v>0.04</v>
      </c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5" t="s">
        <v>52</v>
      </c>
      <c r="AK396" s="5" t="s">
        <v>1963</v>
      </c>
      <c r="AL396" s="5" t="s">
        <v>52</v>
      </c>
      <c r="AM396" s="5" t="s">
        <v>52</v>
      </c>
    </row>
    <row r="397" spans="1:39" ht="30" customHeight="1">
      <c r="A397" s="8" t="s">
        <v>1467</v>
      </c>
      <c r="B397" s="8" t="s">
        <v>52</v>
      </c>
      <c r="C397" s="8" t="s">
        <v>52</v>
      </c>
      <c r="D397" s="9"/>
      <c r="E397" s="11"/>
      <c r="F397" s="12">
        <f>TRUNC(SUMIF(N394:N396, N393, F394:F396),0)</f>
        <v>934</v>
      </c>
      <c r="G397" s="11"/>
      <c r="H397" s="12">
        <f>TRUNC(SUMIF(N394:N396, N393, H394:H396),0)</f>
        <v>0</v>
      </c>
      <c r="I397" s="11"/>
      <c r="J397" s="12">
        <f>TRUNC(SUMIF(N394:N396, N393, J394:J396),0)</f>
        <v>0</v>
      </c>
      <c r="K397" s="11"/>
      <c r="L397" s="12">
        <f>F397+H397+J397</f>
        <v>934</v>
      </c>
      <c r="M397" s="8" t="s">
        <v>52</v>
      </c>
      <c r="N397" s="5" t="s">
        <v>94</v>
      </c>
      <c r="O397" s="5" t="s">
        <v>94</v>
      </c>
      <c r="P397" s="5" t="s">
        <v>52</v>
      </c>
      <c r="Q397" s="5" t="s">
        <v>52</v>
      </c>
      <c r="R397" s="5" t="s">
        <v>52</v>
      </c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5" t="s">
        <v>52</v>
      </c>
      <c r="AK397" s="5" t="s">
        <v>52</v>
      </c>
      <c r="AL397" s="5" t="s">
        <v>52</v>
      </c>
      <c r="AM397" s="5" t="s">
        <v>52</v>
      </c>
    </row>
    <row r="398" spans="1:39" ht="30" customHeight="1">
      <c r="A398" s="9"/>
      <c r="B398" s="9"/>
      <c r="C398" s="9"/>
      <c r="D398" s="9"/>
      <c r="E398" s="11"/>
      <c r="F398" s="12"/>
      <c r="G398" s="11"/>
      <c r="H398" s="12"/>
      <c r="I398" s="11"/>
      <c r="J398" s="12"/>
      <c r="K398" s="11"/>
      <c r="L398" s="12"/>
      <c r="M398" s="9"/>
    </row>
    <row r="399" spans="1:39" ht="30" customHeight="1">
      <c r="A399" s="24" t="s">
        <v>1964</v>
      </c>
      <c r="B399" s="24"/>
      <c r="C399" s="24"/>
      <c r="D399" s="24"/>
      <c r="E399" s="25"/>
      <c r="F399" s="26"/>
      <c r="G399" s="25"/>
      <c r="H399" s="26"/>
      <c r="I399" s="25"/>
      <c r="J399" s="26"/>
      <c r="K399" s="25"/>
      <c r="L399" s="26"/>
      <c r="M399" s="24"/>
      <c r="N399" s="2" t="s">
        <v>1152</v>
      </c>
    </row>
    <row r="400" spans="1:39" ht="30" customHeight="1">
      <c r="A400" s="8" t="s">
        <v>1926</v>
      </c>
      <c r="B400" s="8" t="s">
        <v>78</v>
      </c>
      <c r="C400" s="8" t="s">
        <v>79</v>
      </c>
      <c r="D400" s="9">
        <v>0.01</v>
      </c>
      <c r="E400" s="11">
        <f>단가대비표!O294</f>
        <v>0</v>
      </c>
      <c r="F400" s="12">
        <f>TRUNC(E400*D400,1)</f>
        <v>0</v>
      </c>
      <c r="G400" s="11">
        <f>단가대비표!P294</f>
        <v>188854</v>
      </c>
      <c r="H400" s="12">
        <f>TRUNC(G400*D400,1)</f>
        <v>1888.5</v>
      </c>
      <c r="I400" s="11">
        <f>단가대비표!V294</f>
        <v>0</v>
      </c>
      <c r="J400" s="12">
        <f>TRUNC(I400*D400,1)</f>
        <v>0</v>
      </c>
      <c r="K400" s="11">
        <f>TRUNC(E400+G400+I400,1)</f>
        <v>188854</v>
      </c>
      <c r="L400" s="12">
        <f>TRUNC(F400+H400+J400,1)</f>
        <v>1888.5</v>
      </c>
      <c r="M400" s="8" t="s">
        <v>52</v>
      </c>
      <c r="N400" s="5" t="s">
        <v>1152</v>
      </c>
      <c r="O400" s="5" t="s">
        <v>1927</v>
      </c>
      <c r="P400" s="5" t="s">
        <v>62</v>
      </c>
      <c r="Q400" s="5" t="s">
        <v>62</v>
      </c>
      <c r="R400" s="5" t="s">
        <v>63</v>
      </c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5" t="s">
        <v>52</v>
      </c>
      <c r="AK400" s="5" t="s">
        <v>1965</v>
      </c>
      <c r="AL400" s="5" t="s">
        <v>52</v>
      </c>
      <c r="AM400" s="5" t="s">
        <v>52</v>
      </c>
    </row>
    <row r="401" spans="1:39" ht="30" customHeight="1">
      <c r="A401" s="8" t="s">
        <v>77</v>
      </c>
      <c r="B401" s="8" t="s">
        <v>78</v>
      </c>
      <c r="C401" s="8" t="s">
        <v>79</v>
      </c>
      <c r="D401" s="9">
        <v>2E-3</v>
      </c>
      <c r="E401" s="11">
        <f>단가대비표!O289</f>
        <v>0</v>
      </c>
      <c r="F401" s="12">
        <f>TRUNC(E401*D401,1)</f>
        <v>0</v>
      </c>
      <c r="G401" s="11">
        <f>단가대비표!P289</f>
        <v>130264</v>
      </c>
      <c r="H401" s="12">
        <f>TRUNC(G401*D401,1)</f>
        <v>260.5</v>
      </c>
      <c r="I401" s="11">
        <f>단가대비표!V289</f>
        <v>0</v>
      </c>
      <c r="J401" s="12">
        <f>TRUNC(I401*D401,1)</f>
        <v>0</v>
      </c>
      <c r="K401" s="11">
        <f>TRUNC(E401+G401+I401,1)</f>
        <v>130264</v>
      </c>
      <c r="L401" s="12">
        <f>TRUNC(F401+H401+J401,1)</f>
        <v>260.5</v>
      </c>
      <c r="M401" s="8" t="s">
        <v>52</v>
      </c>
      <c r="N401" s="5" t="s">
        <v>1152</v>
      </c>
      <c r="O401" s="5" t="s">
        <v>80</v>
      </c>
      <c r="P401" s="5" t="s">
        <v>62</v>
      </c>
      <c r="Q401" s="5" t="s">
        <v>62</v>
      </c>
      <c r="R401" s="5" t="s">
        <v>63</v>
      </c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5" t="s">
        <v>52</v>
      </c>
      <c r="AK401" s="5" t="s">
        <v>1966</v>
      </c>
      <c r="AL401" s="5" t="s">
        <v>52</v>
      </c>
      <c r="AM401" s="5" t="s">
        <v>52</v>
      </c>
    </row>
    <row r="402" spans="1:39" ht="30" customHeight="1">
      <c r="A402" s="8" t="s">
        <v>1467</v>
      </c>
      <c r="B402" s="8" t="s">
        <v>52</v>
      </c>
      <c r="C402" s="8" t="s">
        <v>52</v>
      </c>
      <c r="D402" s="9"/>
      <c r="E402" s="11"/>
      <c r="F402" s="12">
        <f>TRUNC(SUMIF(N400:N401, N399, F400:F401),0)</f>
        <v>0</v>
      </c>
      <c r="G402" s="11"/>
      <c r="H402" s="12">
        <f>TRUNC(SUMIF(N400:N401, N399, H400:H401),0)</f>
        <v>2149</v>
      </c>
      <c r="I402" s="11"/>
      <c r="J402" s="12">
        <f>TRUNC(SUMIF(N400:N401, N399, J400:J401),0)</f>
        <v>0</v>
      </c>
      <c r="K402" s="11"/>
      <c r="L402" s="12">
        <f>F402+H402+J402</f>
        <v>2149</v>
      </c>
      <c r="M402" s="8" t="s">
        <v>52</v>
      </c>
      <c r="N402" s="5" t="s">
        <v>94</v>
      </c>
      <c r="O402" s="5" t="s">
        <v>94</v>
      </c>
      <c r="P402" s="5" t="s">
        <v>52</v>
      </c>
      <c r="Q402" s="5" t="s">
        <v>52</v>
      </c>
      <c r="R402" s="5" t="s">
        <v>52</v>
      </c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5" t="s">
        <v>52</v>
      </c>
      <c r="AK402" s="5" t="s">
        <v>52</v>
      </c>
      <c r="AL402" s="5" t="s">
        <v>52</v>
      </c>
      <c r="AM402" s="5" t="s">
        <v>52</v>
      </c>
    </row>
    <row r="403" spans="1:39" ht="30" customHeight="1">
      <c r="A403" s="9"/>
      <c r="B403" s="9"/>
      <c r="C403" s="9"/>
      <c r="D403" s="9"/>
      <c r="E403" s="11"/>
      <c r="F403" s="12"/>
      <c r="G403" s="11"/>
      <c r="H403" s="12"/>
      <c r="I403" s="11"/>
      <c r="J403" s="12"/>
      <c r="K403" s="11"/>
      <c r="L403" s="12"/>
      <c r="M403" s="9"/>
    </row>
    <row r="404" spans="1:39" ht="30" customHeight="1">
      <c r="A404" s="24" t="s">
        <v>1967</v>
      </c>
      <c r="B404" s="24"/>
      <c r="C404" s="24"/>
      <c r="D404" s="24"/>
      <c r="E404" s="25"/>
      <c r="F404" s="26"/>
      <c r="G404" s="25"/>
      <c r="H404" s="26"/>
      <c r="I404" s="25"/>
      <c r="J404" s="26"/>
      <c r="K404" s="25"/>
      <c r="L404" s="26"/>
      <c r="M404" s="24"/>
      <c r="N404" s="2" t="s">
        <v>1155</v>
      </c>
    </row>
    <row r="405" spans="1:39" ht="30" customHeight="1">
      <c r="A405" s="8" t="s">
        <v>1926</v>
      </c>
      <c r="B405" s="8" t="s">
        <v>78</v>
      </c>
      <c r="C405" s="8" t="s">
        <v>79</v>
      </c>
      <c r="D405" s="9">
        <v>1.4999999999999999E-2</v>
      </c>
      <c r="E405" s="11">
        <f>단가대비표!O294</f>
        <v>0</v>
      </c>
      <c r="F405" s="12">
        <f>TRUNC(E405*D405,1)</f>
        <v>0</v>
      </c>
      <c r="G405" s="11">
        <f>단가대비표!P294</f>
        <v>188854</v>
      </c>
      <c r="H405" s="12">
        <f>TRUNC(G405*D405,1)</f>
        <v>2832.8</v>
      </c>
      <c r="I405" s="11">
        <f>단가대비표!V294</f>
        <v>0</v>
      </c>
      <c r="J405" s="12">
        <f>TRUNC(I405*D405,1)</f>
        <v>0</v>
      </c>
      <c r="K405" s="11">
        <f>TRUNC(E405+G405+I405,1)</f>
        <v>188854</v>
      </c>
      <c r="L405" s="12">
        <f>TRUNC(F405+H405+J405,1)</f>
        <v>2832.8</v>
      </c>
      <c r="M405" s="8" t="s">
        <v>52</v>
      </c>
      <c r="N405" s="5" t="s">
        <v>1155</v>
      </c>
      <c r="O405" s="5" t="s">
        <v>1927</v>
      </c>
      <c r="P405" s="5" t="s">
        <v>62</v>
      </c>
      <c r="Q405" s="5" t="s">
        <v>62</v>
      </c>
      <c r="R405" s="5" t="s">
        <v>63</v>
      </c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5" t="s">
        <v>52</v>
      </c>
      <c r="AK405" s="5" t="s">
        <v>1968</v>
      </c>
      <c r="AL405" s="5" t="s">
        <v>52</v>
      </c>
      <c r="AM405" s="5" t="s">
        <v>52</v>
      </c>
    </row>
    <row r="406" spans="1:39" ht="30" customHeight="1">
      <c r="A406" s="8" t="s">
        <v>77</v>
      </c>
      <c r="B406" s="8" t="s">
        <v>78</v>
      </c>
      <c r="C406" s="8" t="s">
        <v>79</v>
      </c>
      <c r="D406" s="9">
        <v>3.0000000000000001E-3</v>
      </c>
      <c r="E406" s="11">
        <f>단가대비표!O289</f>
        <v>0</v>
      </c>
      <c r="F406" s="12">
        <f>TRUNC(E406*D406,1)</f>
        <v>0</v>
      </c>
      <c r="G406" s="11">
        <f>단가대비표!P289</f>
        <v>130264</v>
      </c>
      <c r="H406" s="12">
        <f>TRUNC(G406*D406,1)</f>
        <v>390.7</v>
      </c>
      <c r="I406" s="11">
        <f>단가대비표!V289</f>
        <v>0</v>
      </c>
      <c r="J406" s="12">
        <f>TRUNC(I406*D406,1)</f>
        <v>0</v>
      </c>
      <c r="K406" s="11">
        <f>TRUNC(E406+G406+I406,1)</f>
        <v>130264</v>
      </c>
      <c r="L406" s="12">
        <f>TRUNC(F406+H406+J406,1)</f>
        <v>390.7</v>
      </c>
      <c r="M406" s="8" t="s">
        <v>52</v>
      </c>
      <c r="N406" s="5" t="s">
        <v>1155</v>
      </c>
      <c r="O406" s="5" t="s">
        <v>80</v>
      </c>
      <c r="P406" s="5" t="s">
        <v>62</v>
      </c>
      <c r="Q406" s="5" t="s">
        <v>62</v>
      </c>
      <c r="R406" s="5" t="s">
        <v>63</v>
      </c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5" t="s">
        <v>52</v>
      </c>
      <c r="AK406" s="5" t="s">
        <v>1969</v>
      </c>
      <c r="AL406" s="5" t="s">
        <v>52</v>
      </c>
      <c r="AM406" s="5" t="s">
        <v>52</v>
      </c>
    </row>
    <row r="407" spans="1:39" ht="30" customHeight="1">
      <c r="A407" s="8" t="s">
        <v>1467</v>
      </c>
      <c r="B407" s="8" t="s">
        <v>52</v>
      </c>
      <c r="C407" s="8" t="s">
        <v>52</v>
      </c>
      <c r="D407" s="9"/>
      <c r="E407" s="11"/>
      <c r="F407" s="12">
        <f>TRUNC(SUMIF(N405:N406, N404, F405:F406),0)</f>
        <v>0</v>
      </c>
      <c r="G407" s="11"/>
      <c r="H407" s="12">
        <f>TRUNC(SUMIF(N405:N406, N404, H405:H406),0)</f>
        <v>3223</v>
      </c>
      <c r="I407" s="11"/>
      <c r="J407" s="12">
        <f>TRUNC(SUMIF(N405:N406, N404, J405:J406),0)</f>
        <v>0</v>
      </c>
      <c r="K407" s="11"/>
      <c r="L407" s="12">
        <f>F407+H407+J407</f>
        <v>3223</v>
      </c>
      <c r="M407" s="8" t="s">
        <v>52</v>
      </c>
      <c r="N407" s="5" t="s">
        <v>94</v>
      </c>
      <c r="O407" s="5" t="s">
        <v>94</v>
      </c>
      <c r="P407" s="5" t="s">
        <v>52</v>
      </c>
      <c r="Q407" s="5" t="s">
        <v>52</v>
      </c>
      <c r="R407" s="5" t="s">
        <v>52</v>
      </c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5" t="s">
        <v>52</v>
      </c>
      <c r="AK407" s="5" t="s">
        <v>52</v>
      </c>
      <c r="AL407" s="5" t="s">
        <v>52</v>
      </c>
      <c r="AM407" s="5" t="s">
        <v>52</v>
      </c>
    </row>
    <row r="408" spans="1:39" ht="30" customHeight="1">
      <c r="A408" s="9"/>
      <c r="B408" s="9"/>
      <c r="C408" s="9"/>
      <c r="D408" s="9"/>
      <c r="E408" s="11"/>
      <c r="F408" s="12"/>
      <c r="G408" s="11"/>
      <c r="H408" s="12"/>
      <c r="I408" s="11"/>
      <c r="J408" s="12"/>
      <c r="K408" s="11"/>
      <c r="L408" s="12"/>
      <c r="M408" s="9"/>
    </row>
    <row r="409" spans="1:39" ht="30" customHeight="1">
      <c r="A409" s="24" t="s">
        <v>1970</v>
      </c>
      <c r="B409" s="24"/>
      <c r="C409" s="24"/>
      <c r="D409" s="24"/>
      <c r="E409" s="25"/>
      <c r="F409" s="26"/>
      <c r="G409" s="25"/>
      <c r="H409" s="26"/>
      <c r="I409" s="25"/>
      <c r="J409" s="26"/>
      <c r="K409" s="25"/>
      <c r="L409" s="26"/>
      <c r="M409" s="24"/>
      <c r="N409" s="2" t="s">
        <v>1158</v>
      </c>
    </row>
    <row r="410" spans="1:39" ht="30" customHeight="1">
      <c r="A410" s="8" t="s">
        <v>1926</v>
      </c>
      <c r="B410" s="8" t="s">
        <v>78</v>
      </c>
      <c r="C410" s="8" t="s">
        <v>79</v>
      </c>
      <c r="D410" s="9">
        <v>0.02</v>
      </c>
      <c r="E410" s="11">
        <f>단가대비표!O294</f>
        <v>0</v>
      </c>
      <c r="F410" s="12">
        <f>TRUNC(E410*D410,1)</f>
        <v>0</v>
      </c>
      <c r="G410" s="11">
        <f>단가대비표!P294</f>
        <v>188854</v>
      </c>
      <c r="H410" s="12">
        <f>TRUNC(G410*D410,1)</f>
        <v>3777</v>
      </c>
      <c r="I410" s="11">
        <f>단가대비표!V294</f>
        <v>0</v>
      </c>
      <c r="J410" s="12">
        <f>TRUNC(I410*D410,1)</f>
        <v>0</v>
      </c>
      <c r="K410" s="11">
        <f>TRUNC(E410+G410+I410,1)</f>
        <v>188854</v>
      </c>
      <c r="L410" s="12">
        <f>TRUNC(F410+H410+J410,1)</f>
        <v>3777</v>
      </c>
      <c r="M410" s="8" t="s">
        <v>52</v>
      </c>
      <c r="N410" s="5" t="s">
        <v>1158</v>
      </c>
      <c r="O410" s="5" t="s">
        <v>1927</v>
      </c>
      <c r="P410" s="5" t="s">
        <v>62</v>
      </c>
      <c r="Q410" s="5" t="s">
        <v>62</v>
      </c>
      <c r="R410" s="5" t="s">
        <v>63</v>
      </c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5" t="s">
        <v>52</v>
      </c>
      <c r="AK410" s="5" t="s">
        <v>1971</v>
      </c>
      <c r="AL410" s="5" t="s">
        <v>52</v>
      </c>
      <c r="AM410" s="5" t="s">
        <v>52</v>
      </c>
    </row>
    <row r="411" spans="1:39" ht="30" customHeight="1">
      <c r="A411" s="8" t="s">
        <v>77</v>
      </c>
      <c r="B411" s="8" t="s">
        <v>78</v>
      </c>
      <c r="C411" s="8" t="s">
        <v>79</v>
      </c>
      <c r="D411" s="9">
        <v>4.0000000000000001E-3</v>
      </c>
      <c r="E411" s="11">
        <f>단가대비표!O289</f>
        <v>0</v>
      </c>
      <c r="F411" s="12">
        <f>TRUNC(E411*D411,1)</f>
        <v>0</v>
      </c>
      <c r="G411" s="11">
        <f>단가대비표!P289</f>
        <v>130264</v>
      </c>
      <c r="H411" s="12">
        <f>TRUNC(G411*D411,1)</f>
        <v>521</v>
      </c>
      <c r="I411" s="11">
        <f>단가대비표!V289</f>
        <v>0</v>
      </c>
      <c r="J411" s="12">
        <f>TRUNC(I411*D411,1)</f>
        <v>0</v>
      </c>
      <c r="K411" s="11">
        <f>TRUNC(E411+G411+I411,1)</f>
        <v>130264</v>
      </c>
      <c r="L411" s="12">
        <f>TRUNC(F411+H411+J411,1)</f>
        <v>521</v>
      </c>
      <c r="M411" s="8" t="s">
        <v>52</v>
      </c>
      <c r="N411" s="5" t="s">
        <v>1158</v>
      </c>
      <c r="O411" s="5" t="s">
        <v>80</v>
      </c>
      <c r="P411" s="5" t="s">
        <v>62</v>
      </c>
      <c r="Q411" s="5" t="s">
        <v>62</v>
      </c>
      <c r="R411" s="5" t="s">
        <v>63</v>
      </c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5" t="s">
        <v>52</v>
      </c>
      <c r="AK411" s="5" t="s">
        <v>1972</v>
      </c>
      <c r="AL411" s="5" t="s">
        <v>52</v>
      </c>
      <c r="AM411" s="5" t="s">
        <v>52</v>
      </c>
    </row>
    <row r="412" spans="1:39" ht="30" customHeight="1">
      <c r="A412" s="8" t="s">
        <v>1467</v>
      </c>
      <c r="B412" s="8" t="s">
        <v>52</v>
      </c>
      <c r="C412" s="8" t="s">
        <v>52</v>
      </c>
      <c r="D412" s="9"/>
      <c r="E412" s="11"/>
      <c r="F412" s="12">
        <f>TRUNC(SUMIF(N410:N411, N409, F410:F411),0)</f>
        <v>0</v>
      </c>
      <c r="G412" s="11"/>
      <c r="H412" s="12">
        <f>TRUNC(SUMIF(N410:N411, N409, H410:H411),0)</f>
        <v>4298</v>
      </c>
      <c r="I412" s="11"/>
      <c r="J412" s="12">
        <f>TRUNC(SUMIF(N410:N411, N409, J410:J411),0)</f>
        <v>0</v>
      </c>
      <c r="K412" s="11"/>
      <c r="L412" s="12">
        <f>F412+H412+J412</f>
        <v>4298</v>
      </c>
      <c r="M412" s="8" t="s">
        <v>52</v>
      </c>
      <c r="N412" s="5" t="s">
        <v>94</v>
      </c>
      <c r="O412" s="5" t="s">
        <v>94</v>
      </c>
      <c r="P412" s="5" t="s">
        <v>52</v>
      </c>
      <c r="Q412" s="5" t="s">
        <v>52</v>
      </c>
      <c r="R412" s="5" t="s">
        <v>52</v>
      </c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5" t="s">
        <v>52</v>
      </c>
      <c r="AK412" s="5" t="s">
        <v>52</v>
      </c>
      <c r="AL412" s="5" t="s">
        <v>52</v>
      </c>
      <c r="AM412" s="5" t="s">
        <v>52</v>
      </c>
    </row>
    <row r="413" spans="1:39" ht="30" customHeight="1">
      <c r="A413" s="9"/>
      <c r="B413" s="9"/>
      <c r="C413" s="9"/>
      <c r="D413" s="9"/>
      <c r="E413" s="11"/>
      <c r="F413" s="12"/>
      <c r="G413" s="11"/>
      <c r="H413" s="12"/>
      <c r="I413" s="11"/>
      <c r="J413" s="12"/>
      <c r="K413" s="11"/>
      <c r="L413" s="12"/>
      <c r="M413" s="9"/>
    </row>
    <row r="414" spans="1:39" ht="30" customHeight="1">
      <c r="A414" s="24" t="s">
        <v>1973</v>
      </c>
      <c r="B414" s="24"/>
      <c r="C414" s="24"/>
      <c r="D414" s="24"/>
      <c r="E414" s="25"/>
      <c r="F414" s="26"/>
      <c r="G414" s="25"/>
      <c r="H414" s="26"/>
      <c r="I414" s="25"/>
      <c r="J414" s="26"/>
      <c r="K414" s="25"/>
      <c r="L414" s="26"/>
      <c r="M414" s="24"/>
      <c r="N414" s="2" t="s">
        <v>899</v>
      </c>
    </row>
    <row r="415" spans="1:39" ht="30" customHeight="1">
      <c r="A415" s="8" t="s">
        <v>1926</v>
      </c>
      <c r="B415" s="8" t="s">
        <v>78</v>
      </c>
      <c r="C415" s="8" t="s">
        <v>79</v>
      </c>
      <c r="D415" s="9">
        <v>0.03</v>
      </c>
      <c r="E415" s="11">
        <f>단가대비표!O294</f>
        <v>0</v>
      </c>
      <c r="F415" s="12">
        <f>TRUNC(E415*D415,1)</f>
        <v>0</v>
      </c>
      <c r="G415" s="11">
        <f>단가대비표!P294</f>
        <v>188854</v>
      </c>
      <c r="H415" s="12">
        <f>TRUNC(G415*D415,1)</f>
        <v>5665.6</v>
      </c>
      <c r="I415" s="11">
        <f>단가대비표!V294</f>
        <v>0</v>
      </c>
      <c r="J415" s="12">
        <f>TRUNC(I415*D415,1)</f>
        <v>0</v>
      </c>
      <c r="K415" s="11">
        <f>TRUNC(E415+G415+I415,1)</f>
        <v>188854</v>
      </c>
      <c r="L415" s="12">
        <f>TRUNC(F415+H415+J415,1)</f>
        <v>5665.6</v>
      </c>
      <c r="M415" s="8" t="s">
        <v>52</v>
      </c>
      <c r="N415" s="5" t="s">
        <v>899</v>
      </c>
      <c r="O415" s="5" t="s">
        <v>1927</v>
      </c>
      <c r="P415" s="5" t="s">
        <v>62</v>
      </c>
      <c r="Q415" s="5" t="s">
        <v>62</v>
      </c>
      <c r="R415" s="5" t="s">
        <v>63</v>
      </c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5" t="s">
        <v>52</v>
      </c>
      <c r="AK415" s="5" t="s">
        <v>1974</v>
      </c>
      <c r="AL415" s="5" t="s">
        <v>52</v>
      </c>
      <c r="AM415" s="5" t="s">
        <v>52</v>
      </c>
    </row>
    <row r="416" spans="1:39" ht="30" customHeight="1">
      <c r="A416" s="8" t="s">
        <v>77</v>
      </c>
      <c r="B416" s="8" t="s">
        <v>78</v>
      </c>
      <c r="C416" s="8" t="s">
        <v>79</v>
      </c>
      <c r="D416" s="9">
        <v>6.0000000000000001E-3</v>
      </c>
      <c r="E416" s="11">
        <f>단가대비표!O289</f>
        <v>0</v>
      </c>
      <c r="F416" s="12">
        <f>TRUNC(E416*D416,1)</f>
        <v>0</v>
      </c>
      <c r="G416" s="11">
        <f>단가대비표!P289</f>
        <v>130264</v>
      </c>
      <c r="H416" s="12">
        <f>TRUNC(G416*D416,1)</f>
        <v>781.5</v>
      </c>
      <c r="I416" s="11">
        <f>단가대비표!V289</f>
        <v>0</v>
      </c>
      <c r="J416" s="12">
        <f>TRUNC(I416*D416,1)</f>
        <v>0</v>
      </c>
      <c r="K416" s="11">
        <f>TRUNC(E416+G416+I416,1)</f>
        <v>130264</v>
      </c>
      <c r="L416" s="12">
        <f>TRUNC(F416+H416+J416,1)</f>
        <v>781.5</v>
      </c>
      <c r="M416" s="8" t="s">
        <v>52</v>
      </c>
      <c r="N416" s="5" t="s">
        <v>899</v>
      </c>
      <c r="O416" s="5" t="s">
        <v>80</v>
      </c>
      <c r="P416" s="5" t="s">
        <v>62</v>
      </c>
      <c r="Q416" s="5" t="s">
        <v>62</v>
      </c>
      <c r="R416" s="5" t="s">
        <v>63</v>
      </c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5" t="s">
        <v>52</v>
      </c>
      <c r="AK416" s="5" t="s">
        <v>1975</v>
      </c>
      <c r="AL416" s="5" t="s">
        <v>52</v>
      </c>
      <c r="AM416" s="5" t="s">
        <v>52</v>
      </c>
    </row>
    <row r="417" spans="1:39" ht="30" customHeight="1">
      <c r="A417" s="8" t="s">
        <v>1467</v>
      </c>
      <c r="B417" s="8" t="s">
        <v>52</v>
      </c>
      <c r="C417" s="8" t="s">
        <v>52</v>
      </c>
      <c r="D417" s="9"/>
      <c r="E417" s="11"/>
      <c r="F417" s="12">
        <f>TRUNC(SUMIF(N415:N416, N414, F415:F416),0)</f>
        <v>0</v>
      </c>
      <c r="G417" s="11"/>
      <c r="H417" s="12">
        <f>TRUNC(SUMIF(N415:N416, N414, H415:H416),0)</f>
        <v>6447</v>
      </c>
      <c r="I417" s="11"/>
      <c r="J417" s="12">
        <f>TRUNC(SUMIF(N415:N416, N414, J415:J416),0)</f>
        <v>0</v>
      </c>
      <c r="K417" s="11"/>
      <c r="L417" s="12">
        <f>F417+H417+J417</f>
        <v>6447</v>
      </c>
      <c r="M417" s="8" t="s">
        <v>52</v>
      </c>
      <c r="N417" s="5" t="s">
        <v>94</v>
      </c>
      <c r="O417" s="5" t="s">
        <v>94</v>
      </c>
      <c r="P417" s="5" t="s">
        <v>52</v>
      </c>
      <c r="Q417" s="5" t="s">
        <v>52</v>
      </c>
      <c r="R417" s="5" t="s">
        <v>52</v>
      </c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5" t="s">
        <v>52</v>
      </c>
      <c r="AK417" s="5" t="s">
        <v>52</v>
      </c>
      <c r="AL417" s="5" t="s">
        <v>52</v>
      </c>
      <c r="AM417" s="5" t="s">
        <v>52</v>
      </c>
    </row>
    <row r="418" spans="1:39" ht="30" customHeight="1">
      <c r="A418" s="9"/>
      <c r="B418" s="9"/>
      <c r="C418" s="9"/>
      <c r="D418" s="9"/>
      <c r="E418" s="11"/>
      <c r="F418" s="12"/>
      <c r="G418" s="11"/>
      <c r="H418" s="12"/>
      <c r="I418" s="11"/>
      <c r="J418" s="12"/>
      <c r="K418" s="11"/>
      <c r="L418" s="12"/>
      <c r="M418" s="9"/>
    </row>
    <row r="419" spans="1:39" ht="30" customHeight="1">
      <c r="A419" s="24" t="s">
        <v>1976</v>
      </c>
      <c r="B419" s="24"/>
      <c r="C419" s="24"/>
      <c r="D419" s="24"/>
      <c r="E419" s="25"/>
      <c r="F419" s="26"/>
      <c r="G419" s="25"/>
      <c r="H419" s="26"/>
      <c r="I419" s="25"/>
      <c r="J419" s="26"/>
      <c r="K419" s="25"/>
      <c r="L419" s="26"/>
      <c r="M419" s="24"/>
      <c r="N419" s="2" t="s">
        <v>1167</v>
      </c>
    </row>
    <row r="420" spans="1:39" ht="30" customHeight="1">
      <c r="A420" s="8" t="s">
        <v>1926</v>
      </c>
      <c r="B420" s="8" t="s">
        <v>78</v>
      </c>
      <c r="C420" s="8" t="s">
        <v>79</v>
      </c>
      <c r="D420" s="9">
        <v>1.6E-2</v>
      </c>
      <c r="E420" s="11">
        <f>단가대비표!O294</f>
        <v>0</v>
      </c>
      <c r="F420" s="12">
        <f>TRUNC(E420*D420,1)</f>
        <v>0</v>
      </c>
      <c r="G420" s="11">
        <f>단가대비표!P294</f>
        <v>188854</v>
      </c>
      <c r="H420" s="12">
        <f>TRUNC(G420*D420,1)</f>
        <v>3021.6</v>
      </c>
      <c r="I420" s="11">
        <f>단가대비표!V294</f>
        <v>0</v>
      </c>
      <c r="J420" s="12">
        <f>TRUNC(I420*D420,1)</f>
        <v>0</v>
      </c>
      <c r="K420" s="11">
        <f>TRUNC(E420+G420+I420,1)</f>
        <v>188854</v>
      </c>
      <c r="L420" s="12">
        <f>TRUNC(F420+H420+J420,1)</f>
        <v>3021.6</v>
      </c>
      <c r="M420" s="8" t="s">
        <v>52</v>
      </c>
      <c r="N420" s="5" t="s">
        <v>1167</v>
      </c>
      <c r="O420" s="5" t="s">
        <v>1927</v>
      </c>
      <c r="P420" s="5" t="s">
        <v>62</v>
      </c>
      <c r="Q420" s="5" t="s">
        <v>62</v>
      </c>
      <c r="R420" s="5" t="s">
        <v>63</v>
      </c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5" t="s">
        <v>52</v>
      </c>
      <c r="AK420" s="5" t="s">
        <v>1977</v>
      </c>
      <c r="AL420" s="5" t="s">
        <v>52</v>
      </c>
      <c r="AM420" s="5" t="s">
        <v>52</v>
      </c>
    </row>
    <row r="421" spans="1:39" ht="30" customHeight="1">
      <c r="A421" s="8" t="s">
        <v>77</v>
      </c>
      <c r="B421" s="8" t="s">
        <v>78</v>
      </c>
      <c r="C421" s="8" t="s">
        <v>79</v>
      </c>
      <c r="D421" s="9">
        <v>2E-3</v>
      </c>
      <c r="E421" s="11">
        <f>단가대비표!O289</f>
        <v>0</v>
      </c>
      <c r="F421" s="12">
        <f>TRUNC(E421*D421,1)</f>
        <v>0</v>
      </c>
      <c r="G421" s="11">
        <f>단가대비표!P289</f>
        <v>130264</v>
      </c>
      <c r="H421" s="12">
        <f>TRUNC(G421*D421,1)</f>
        <v>260.5</v>
      </c>
      <c r="I421" s="11">
        <f>단가대비표!V289</f>
        <v>0</v>
      </c>
      <c r="J421" s="12">
        <f>TRUNC(I421*D421,1)</f>
        <v>0</v>
      </c>
      <c r="K421" s="11">
        <f>TRUNC(E421+G421+I421,1)</f>
        <v>130264</v>
      </c>
      <c r="L421" s="12">
        <f>TRUNC(F421+H421+J421,1)</f>
        <v>260.5</v>
      </c>
      <c r="M421" s="8" t="s">
        <v>52</v>
      </c>
      <c r="N421" s="5" t="s">
        <v>1167</v>
      </c>
      <c r="O421" s="5" t="s">
        <v>80</v>
      </c>
      <c r="P421" s="5" t="s">
        <v>62</v>
      </c>
      <c r="Q421" s="5" t="s">
        <v>62</v>
      </c>
      <c r="R421" s="5" t="s">
        <v>63</v>
      </c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5" t="s">
        <v>52</v>
      </c>
      <c r="AK421" s="5" t="s">
        <v>1978</v>
      </c>
      <c r="AL421" s="5" t="s">
        <v>52</v>
      </c>
      <c r="AM421" s="5" t="s">
        <v>52</v>
      </c>
    </row>
    <row r="422" spans="1:39" ht="30" customHeight="1">
      <c r="A422" s="8" t="s">
        <v>1467</v>
      </c>
      <c r="B422" s="8" t="s">
        <v>52</v>
      </c>
      <c r="C422" s="8" t="s">
        <v>52</v>
      </c>
      <c r="D422" s="9"/>
      <c r="E422" s="11"/>
      <c r="F422" s="12">
        <f>TRUNC(SUMIF(N420:N421, N419, F420:F421),0)</f>
        <v>0</v>
      </c>
      <c r="G422" s="11"/>
      <c r="H422" s="12">
        <f>TRUNC(SUMIF(N420:N421, N419, H420:H421),0)</f>
        <v>3282</v>
      </c>
      <c r="I422" s="11"/>
      <c r="J422" s="12">
        <f>TRUNC(SUMIF(N420:N421, N419, J420:J421),0)</f>
        <v>0</v>
      </c>
      <c r="K422" s="11"/>
      <c r="L422" s="12">
        <f>F422+H422+J422</f>
        <v>3282</v>
      </c>
      <c r="M422" s="8" t="s">
        <v>52</v>
      </c>
      <c r="N422" s="5" t="s">
        <v>94</v>
      </c>
      <c r="O422" s="5" t="s">
        <v>94</v>
      </c>
      <c r="P422" s="5" t="s">
        <v>52</v>
      </c>
      <c r="Q422" s="5" t="s">
        <v>52</v>
      </c>
      <c r="R422" s="5" t="s">
        <v>52</v>
      </c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5" t="s">
        <v>52</v>
      </c>
      <c r="AK422" s="5" t="s">
        <v>52</v>
      </c>
      <c r="AL422" s="5" t="s">
        <v>52</v>
      </c>
      <c r="AM422" s="5" t="s">
        <v>52</v>
      </c>
    </row>
    <row r="423" spans="1:39" ht="30" customHeight="1">
      <c r="A423" s="9"/>
      <c r="B423" s="9"/>
      <c r="C423" s="9"/>
      <c r="D423" s="9"/>
      <c r="E423" s="11"/>
      <c r="F423" s="12"/>
      <c r="G423" s="11"/>
      <c r="H423" s="12"/>
      <c r="I423" s="11"/>
      <c r="J423" s="12"/>
      <c r="K423" s="11"/>
      <c r="L423" s="12"/>
      <c r="M423" s="9"/>
    </row>
    <row r="424" spans="1:39" ht="30" customHeight="1">
      <c r="A424" s="24" t="s">
        <v>1979</v>
      </c>
      <c r="B424" s="24"/>
      <c r="C424" s="24"/>
      <c r="D424" s="24"/>
      <c r="E424" s="25"/>
      <c r="F424" s="26"/>
      <c r="G424" s="25"/>
      <c r="H424" s="26"/>
      <c r="I424" s="25"/>
      <c r="J424" s="26"/>
      <c r="K424" s="25"/>
      <c r="L424" s="26"/>
      <c r="M424" s="24"/>
      <c r="N424" s="2" t="s">
        <v>1170</v>
      </c>
    </row>
    <row r="425" spans="1:39" ht="30" customHeight="1">
      <c r="A425" s="8" t="s">
        <v>1926</v>
      </c>
      <c r="B425" s="8" t="s">
        <v>78</v>
      </c>
      <c r="C425" s="8" t="s">
        <v>79</v>
      </c>
      <c r="D425" s="9">
        <v>2.4E-2</v>
      </c>
      <c r="E425" s="11">
        <f>단가대비표!O294</f>
        <v>0</v>
      </c>
      <c r="F425" s="12">
        <f>TRUNC(E425*D425,1)</f>
        <v>0</v>
      </c>
      <c r="G425" s="11">
        <f>단가대비표!P294</f>
        <v>188854</v>
      </c>
      <c r="H425" s="12">
        <f>TRUNC(G425*D425,1)</f>
        <v>4532.3999999999996</v>
      </c>
      <c r="I425" s="11">
        <f>단가대비표!V294</f>
        <v>0</v>
      </c>
      <c r="J425" s="12">
        <f>TRUNC(I425*D425,1)</f>
        <v>0</v>
      </c>
      <c r="K425" s="11">
        <f>TRUNC(E425+G425+I425,1)</f>
        <v>188854</v>
      </c>
      <c r="L425" s="12">
        <f>TRUNC(F425+H425+J425,1)</f>
        <v>4532.3999999999996</v>
      </c>
      <c r="M425" s="8" t="s">
        <v>52</v>
      </c>
      <c r="N425" s="5" t="s">
        <v>1170</v>
      </c>
      <c r="O425" s="5" t="s">
        <v>1927</v>
      </c>
      <c r="P425" s="5" t="s">
        <v>62</v>
      </c>
      <c r="Q425" s="5" t="s">
        <v>62</v>
      </c>
      <c r="R425" s="5" t="s">
        <v>63</v>
      </c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5" t="s">
        <v>52</v>
      </c>
      <c r="AK425" s="5" t="s">
        <v>1980</v>
      </c>
      <c r="AL425" s="5" t="s">
        <v>52</v>
      </c>
      <c r="AM425" s="5" t="s">
        <v>52</v>
      </c>
    </row>
    <row r="426" spans="1:39" ht="30" customHeight="1">
      <c r="A426" s="8" t="s">
        <v>77</v>
      </c>
      <c r="B426" s="8" t="s">
        <v>78</v>
      </c>
      <c r="C426" s="8" t="s">
        <v>79</v>
      </c>
      <c r="D426" s="9">
        <v>4.0000000000000001E-3</v>
      </c>
      <c r="E426" s="11">
        <f>단가대비표!O289</f>
        <v>0</v>
      </c>
      <c r="F426" s="12">
        <f>TRUNC(E426*D426,1)</f>
        <v>0</v>
      </c>
      <c r="G426" s="11">
        <f>단가대비표!P289</f>
        <v>130264</v>
      </c>
      <c r="H426" s="12">
        <f>TRUNC(G426*D426,1)</f>
        <v>521</v>
      </c>
      <c r="I426" s="11">
        <f>단가대비표!V289</f>
        <v>0</v>
      </c>
      <c r="J426" s="12">
        <f>TRUNC(I426*D426,1)</f>
        <v>0</v>
      </c>
      <c r="K426" s="11">
        <f>TRUNC(E426+G426+I426,1)</f>
        <v>130264</v>
      </c>
      <c r="L426" s="12">
        <f>TRUNC(F426+H426+J426,1)</f>
        <v>521</v>
      </c>
      <c r="M426" s="8" t="s">
        <v>52</v>
      </c>
      <c r="N426" s="5" t="s">
        <v>1170</v>
      </c>
      <c r="O426" s="5" t="s">
        <v>80</v>
      </c>
      <c r="P426" s="5" t="s">
        <v>62</v>
      </c>
      <c r="Q426" s="5" t="s">
        <v>62</v>
      </c>
      <c r="R426" s="5" t="s">
        <v>63</v>
      </c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5" t="s">
        <v>52</v>
      </c>
      <c r="AK426" s="5" t="s">
        <v>1981</v>
      </c>
      <c r="AL426" s="5" t="s">
        <v>52</v>
      </c>
      <c r="AM426" s="5" t="s">
        <v>52</v>
      </c>
    </row>
    <row r="427" spans="1:39" ht="30" customHeight="1">
      <c r="A427" s="8" t="s">
        <v>1467</v>
      </c>
      <c r="B427" s="8" t="s">
        <v>52</v>
      </c>
      <c r="C427" s="8" t="s">
        <v>52</v>
      </c>
      <c r="D427" s="9"/>
      <c r="E427" s="11"/>
      <c r="F427" s="12">
        <f>TRUNC(SUMIF(N425:N426, N424, F425:F426),0)</f>
        <v>0</v>
      </c>
      <c r="G427" s="11"/>
      <c r="H427" s="12">
        <f>TRUNC(SUMIF(N425:N426, N424, H425:H426),0)</f>
        <v>5053</v>
      </c>
      <c r="I427" s="11"/>
      <c r="J427" s="12">
        <f>TRUNC(SUMIF(N425:N426, N424, J425:J426),0)</f>
        <v>0</v>
      </c>
      <c r="K427" s="11"/>
      <c r="L427" s="12">
        <f>F427+H427+J427</f>
        <v>5053</v>
      </c>
      <c r="M427" s="8" t="s">
        <v>52</v>
      </c>
      <c r="N427" s="5" t="s">
        <v>94</v>
      </c>
      <c r="O427" s="5" t="s">
        <v>94</v>
      </c>
      <c r="P427" s="5" t="s">
        <v>52</v>
      </c>
      <c r="Q427" s="5" t="s">
        <v>52</v>
      </c>
      <c r="R427" s="5" t="s">
        <v>52</v>
      </c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5" t="s">
        <v>52</v>
      </c>
      <c r="AK427" s="5" t="s">
        <v>52</v>
      </c>
      <c r="AL427" s="5" t="s">
        <v>52</v>
      </c>
      <c r="AM427" s="5" t="s">
        <v>52</v>
      </c>
    </row>
    <row r="428" spans="1:39" ht="30" customHeight="1">
      <c r="A428" s="9"/>
      <c r="B428" s="9"/>
      <c r="C428" s="9"/>
      <c r="D428" s="9"/>
      <c r="E428" s="11"/>
      <c r="F428" s="12"/>
      <c r="G428" s="11"/>
      <c r="H428" s="12"/>
      <c r="I428" s="11"/>
      <c r="J428" s="12"/>
      <c r="K428" s="11"/>
      <c r="L428" s="12"/>
      <c r="M428" s="9"/>
    </row>
    <row r="429" spans="1:39" ht="30" customHeight="1">
      <c r="A429" s="24" t="s">
        <v>1982</v>
      </c>
      <c r="B429" s="24"/>
      <c r="C429" s="24"/>
      <c r="D429" s="24"/>
      <c r="E429" s="25"/>
      <c r="F429" s="26"/>
      <c r="G429" s="25"/>
      <c r="H429" s="26"/>
      <c r="I429" s="25"/>
      <c r="J429" s="26"/>
      <c r="K429" s="25"/>
      <c r="L429" s="26"/>
      <c r="M429" s="24"/>
      <c r="N429" s="2" t="s">
        <v>195</v>
      </c>
    </row>
    <row r="430" spans="1:39" ht="30" customHeight="1">
      <c r="A430" s="8" t="s">
        <v>1983</v>
      </c>
      <c r="B430" s="8" t="s">
        <v>1984</v>
      </c>
      <c r="C430" s="8" t="s">
        <v>1460</v>
      </c>
      <c r="D430" s="9">
        <v>0.01</v>
      </c>
      <c r="E430" s="11">
        <f>단가대비표!O5</f>
        <v>19259</v>
      </c>
      <c r="F430" s="12">
        <f>TRUNC(E430*D430,1)</f>
        <v>192.5</v>
      </c>
      <c r="G430" s="11">
        <f>단가대비표!P5</f>
        <v>39568</v>
      </c>
      <c r="H430" s="12">
        <f>TRUNC(G430*D430,1)</f>
        <v>395.6</v>
      </c>
      <c r="I430" s="11">
        <f>단가대비표!V5</f>
        <v>21214</v>
      </c>
      <c r="J430" s="12">
        <f>TRUNC(I430*D430,1)</f>
        <v>212.1</v>
      </c>
      <c r="K430" s="11">
        <f>TRUNC(E430+G430+I430,1)</f>
        <v>80041</v>
      </c>
      <c r="L430" s="12">
        <f>TRUNC(F430+H430+J430,1)</f>
        <v>800.2</v>
      </c>
      <c r="M430" s="8" t="s">
        <v>52</v>
      </c>
      <c r="N430" s="5" t="s">
        <v>195</v>
      </c>
      <c r="O430" s="5" t="s">
        <v>1985</v>
      </c>
      <c r="P430" s="5" t="s">
        <v>62</v>
      </c>
      <c r="Q430" s="5" t="s">
        <v>62</v>
      </c>
      <c r="R430" s="5" t="s">
        <v>63</v>
      </c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5" t="s">
        <v>52</v>
      </c>
      <c r="AK430" s="5" t="s">
        <v>1986</v>
      </c>
      <c r="AL430" s="5" t="s">
        <v>52</v>
      </c>
      <c r="AM430" s="5" t="s">
        <v>52</v>
      </c>
    </row>
    <row r="431" spans="1:39" ht="30" customHeight="1">
      <c r="A431" s="8" t="s">
        <v>1467</v>
      </c>
      <c r="B431" s="8" t="s">
        <v>52</v>
      </c>
      <c r="C431" s="8" t="s">
        <v>52</v>
      </c>
      <c r="D431" s="9"/>
      <c r="E431" s="11"/>
      <c r="F431" s="12">
        <f>TRUNC(SUMIF(N430:N430, N429, F430:F430),0)</f>
        <v>192</v>
      </c>
      <c r="G431" s="11"/>
      <c r="H431" s="12">
        <f>TRUNC(SUMIF(N430:N430, N429, H430:H430),0)</f>
        <v>395</v>
      </c>
      <c r="I431" s="11"/>
      <c r="J431" s="12">
        <f>TRUNC(SUMIF(N430:N430, N429, J430:J430),0)</f>
        <v>212</v>
      </c>
      <c r="K431" s="11"/>
      <c r="L431" s="12">
        <f>F431+H431+J431</f>
        <v>799</v>
      </c>
      <c r="M431" s="8" t="s">
        <v>52</v>
      </c>
      <c r="N431" s="5" t="s">
        <v>94</v>
      </c>
      <c r="O431" s="5" t="s">
        <v>94</v>
      </c>
      <c r="P431" s="5" t="s">
        <v>52</v>
      </c>
      <c r="Q431" s="5" t="s">
        <v>52</v>
      </c>
      <c r="R431" s="5" t="s">
        <v>52</v>
      </c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5" t="s">
        <v>52</v>
      </c>
      <c r="AK431" s="5" t="s">
        <v>52</v>
      </c>
      <c r="AL431" s="5" t="s">
        <v>52</v>
      </c>
      <c r="AM431" s="5" t="s">
        <v>52</v>
      </c>
    </row>
    <row r="432" spans="1:39" ht="30" customHeight="1">
      <c r="A432" s="9"/>
      <c r="B432" s="9"/>
      <c r="C432" s="9"/>
      <c r="D432" s="9"/>
      <c r="E432" s="11"/>
      <c r="F432" s="12"/>
      <c r="G432" s="11"/>
      <c r="H432" s="12"/>
      <c r="I432" s="11"/>
      <c r="J432" s="12"/>
      <c r="K432" s="11"/>
      <c r="L432" s="12"/>
      <c r="M432" s="9"/>
    </row>
    <row r="433" spans="1:39" ht="30" customHeight="1">
      <c r="A433" s="24" t="s">
        <v>1987</v>
      </c>
      <c r="B433" s="24"/>
      <c r="C433" s="24"/>
      <c r="D433" s="24"/>
      <c r="E433" s="25"/>
      <c r="F433" s="26"/>
      <c r="G433" s="25"/>
      <c r="H433" s="26"/>
      <c r="I433" s="25"/>
      <c r="J433" s="26"/>
      <c r="K433" s="25"/>
      <c r="L433" s="26"/>
      <c r="M433" s="24"/>
      <c r="N433" s="2" t="s">
        <v>199</v>
      </c>
    </row>
    <row r="434" spans="1:39" ht="30" customHeight="1">
      <c r="A434" s="8" t="s">
        <v>1983</v>
      </c>
      <c r="B434" s="8" t="s">
        <v>1984</v>
      </c>
      <c r="C434" s="8" t="s">
        <v>1460</v>
      </c>
      <c r="D434" s="9">
        <v>0.01</v>
      </c>
      <c r="E434" s="11">
        <f>단가대비표!O5</f>
        <v>19259</v>
      </c>
      <c r="F434" s="12">
        <f>TRUNC(E434*D434,1)</f>
        <v>192.5</v>
      </c>
      <c r="G434" s="11">
        <f>단가대비표!P5</f>
        <v>39568</v>
      </c>
      <c r="H434" s="12">
        <f>TRUNC(G434*D434,1)</f>
        <v>395.6</v>
      </c>
      <c r="I434" s="11">
        <f>단가대비표!V5</f>
        <v>21214</v>
      </c>
      <c r="J434" s="12">
        <f>TRUNC(I434*D434,1)</f>
        <v>212.1</v>
      </c>
      <c r="K434" s="11">
        <f>TRUNC(E434+G434+I434,1)</f>
        <v>80041</v>
      </c>
      <c r="L434" s="12">
        <f>TRUNC(F434+H434+J434,1)</f>
        <v>800.2</v>
      </c>
      <c r="M434" s="8" t="s">
        <v>52</v>
      </c>
      <c r="N434" s="5" t="s">
        <v>199</v>
      </c>
      <c r="O434" s="5" t="s">
        <v>1985</v>
      </c>
      <c r="P434" s="5" t="s">
        <v>62</v>
      </c>
      <c r="Q434" s="5" t="s">
        <v>62</v>
      </c>
      <c r="R434" s="5" t="s">
        <v>63</v>
      </c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5" t="s">
        <v>52</v>
      </c>
      <c r="AK434" s="5" t="s">
        <v>1988</v>
      </c>
      <c r="AL434" s="5" t="s">
        <v>52</v>
      </c>
      <c r="AM434" s="5" t="s">
        <v>52</v>
      </c>
    </row>
    <row r="435" spans="1:39" ht="30" customHeight="1">
      <c r="A435" s="8" t="s">
        <v>1467</v>
      </c>
      <c r="B435" s="8" t="s">
        <v>52</v>
      </c>
      <c r="C435" s="8" t="s">
        <v>52</v>
      </c>
      <c r="D435" s="9"/>
      <c r="E435" s="11"/>
      <c r="F435" s="12">
        <f>TRUNC(SUMIF(N434:N434, N433, F434:F434),0)</f>
        <v>192</v>
      </c>
      <c r="G435" s="11"/>
      <c r="H435" s="12">
        <f>TRUNC(SUMIF(N434:N434, N433, H434:H434),0)</f>
        <v>395</v>
      </c>
      <c r="I435" s="11"/>
      <c r="J435" s="12">
        <f>TRUNC(SUMIF(N434:N434, N433, J434:J434),0)</f>
        <v>212</v>
      </c>
      <c r="K435" s="11"/>
      <c r="L435" s="12">
        <f>F435+H435+J435</f>
        <v>799</v>
      </c>
      <c r="M435" s="8" t="s">
        <v>52</v>
      </c>
      <c r="N435" s="5" t="s">
        <v>94</v>
      </c>
      <c r="O435" s="5" t="s">
        <v>94</v>
      </c>
      <c r="P435" s="5" t="s">
        <v>52</v>
      </c>
      <c r="Q435" s="5" t="s">
        <v>52</v>
      </c>
      <c r="R435" s="5" t="s">
        <v>52</v>
      </c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5" t="s">
        <v>52</v>
      </c>
      <c r="AK435" s="5" t="s">
        <v>52</v>
      </c>
      <c r="AL435" s="5" t="s">
        <v>52</v>
      </c>
      <c r="AM435" s="5" t="s">
        <v>52</v>
      </c>
    </row>
    <row r="436" spans="1:39" ht="30" customHeight="1">
      <c r="A436" s="9"/>
      <c r="B436" s="9"/>
      <c r="C436" s="9"/>
      <c r="D436" s="9"/>
      <c r="E436" s="11"/>
      <c r="F436" s="12"/>
      <c r="G436" s="11"/>
      <c r="H436" s="12"/>
      <c r="I436" s="11"/>
      <c r="J436" s="12"/>
      <c r="K436" s="11"/>
      <c r="L436" s="12"/>
      <c r="M436" s="9"/>
    </row>
    <row r="437" spans="1:39" ht="30" customHeight="1">
      <c r="A437" s="27" t="s">
        <v>1989</v>
      </c>
      <c r="B437" s="27"/>
      <c r="C437" s="27"/>
      <c r="D437" s="27"/>
      <c r="E437" s="28"/>
      <c r="F437" s="29"/>
      <c r="G437" s="28"/>
      <c r="H437" s="29"/>
      <c r="I437" s="28"/>
      <c r="J437" s="29"/>
      <c r="K437" s="28"/>
      <c r="L437" s="29"/>
      <c r="M437" s="27"/>
      <c r="N437" s="2" t="s">
        <v>203</v>
      </c>
    </row>
    <row r="438" spans="1:39" ht="30" customHeight="1">
      <c r="A438" s="8" t="s">
        <v>3002</v>
      </c>
      <c r="B438" s="8" t="s">
        <v>3003</v>
      </c>
      <c r="C438" s="8" t="str">
        <f>C443</f>
        <v>M3</v>
      </c>
      <c r="D438" s="9">
        <v>1</v>
      </c>
      <c r="E438" s="11">
        <v>197</v>
      </c>
      <c r="F438" s="12">
        <f>TRUNC(E438*D438,1)</f>
        <v>197</v>
      </c>
      <c r="G438" s="11">
        <v>3156</v>
      </c>
      <c r="H438" s="12">
        <f>TRUNC(G438*D438,1)</f>
        <v>3156</v>
      </c>
      <c r="I438" s="11">
        <v>173</v>
      </c>
      <c r="J438" s="12">
        <f>TRUNC(I438*D438,1)</f>
        <v>173</v>
      </c>
      <c r="K438" s="11">
        <f>TRUNC(E438+G438+I438,1)</f>
        <v>3526</v>
      </c>
      <c r="L438" s="12">
        <f>TRUNC(F438+H438+J438,1)</f>
        <v>3526</v>
      </c>
      <c r="M438" s="8" t="s">
        <v>52</v>
      </c>
      <c r="N438" s="5" t="s">
        <v>203</v>
      </c>
      <c r="O438" s="5" t="s">
        <v>80</v>
      </c>
      <c r="P438" s="5" t="s">
        <v>62</v>
      </c>
      <c r="Q438" s="5" t="s">
        <v>62</v>
      </c>
      <c r="R438" s="5" t="s">
        <v>63</v>
      </c>
      <c r="S438" s="1"/>
      <c r="T438" s="1"/>
      <c r="U438" s="1"/>
      <c r="V438" s="1">
        <v>1</v>
      </c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5" t="s">
        <v>52</v>
      </c>
      <c r="AK438" s="5" t="s">
        <v>1990</v>
      </c>
      <c r="AL438" s="5" t="s">
        <v>52</v>
      </c>
      <c r="AM438" s="5" t="s">
        <v>52</v>
      </c>
    </row>
    <row r="439" spans="1:39" ht="30" customHeight="1">
      <c r="A439" s="8"/>
      <c r="B439" s="8"/>
      <c r="C439" s="8"/>
      <c r="D439" s="9"/>
      <c r="E439" s="11"/>
      <c r="F439" s="12"/>
      <c r="G439" s="11"/>
      <c r="H439" s="12"/>
      <c r="I439" s="11"/>
      <c r="J439" s="12"/>
      <c r="K439" s="11"/>
      <c r="L439" s="12"/>
      <c r="M439" s="8"/>
      <c r="N439" s="5" t="s">
        <v>203</v>
      </c>
      <c r="O439" s="5" t="s">
        <v>91</v>
      </c>
      <c r="P439" s="5" t="s">
        <v>62</v>
      </c>
      <c r="Q439" s="5" t="s">
        <v>62</v>
      </c>
      <c r="R439" s="5" t="s">
        <v>62</v>
      </c>
      <c r="S439" s="1">
        <v>1</v>
      </c>
      <c r="T439" s="1">
        <v>0</v>
      </c>
      <c r="U439" s="1">
        <v>0.03</v>
      </c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5" t="s">
        <v>52</v>
      </c>
      <c r="AK439" s="5" t="s">
        <v>1991</v>
      </c>
      <c r="AL439" s="5" t="s">
        <v>52</v>
      </c>
      <c r="AM439" s="5" t="s">
        <v>52</v>
      </c>
    </row>
    <row r="440" spans="1:39" ht="30" customHeight="1">
      <c r="A440" s="8" t="s">
        <v>1467</v>
      </c>
      <c r="B440" s="8" t="s">
        <v>52</v>
      </c>
      <c r="C440" s="8" t="s">
        <v>52</v>
      </c>
      <c r="D440" s="9"/>
      <c r="E440" s="11"/>
      <c r="F440" s="12">
        <f>TRUNC(SUMIF(N438:N439, N437, F438:F439),0)</f>
        <v>197</v>
      </c>
      <c r="G440" s="11"/>
      <c r="H440" s="12">
        <f>TRUNC(SUMIF(N438:N439, N437, H438:H439),0)</f>
        <v>3156</v>
      </c>
      <c r="I440" s="11"/>
      <c r="J440" s="12">
        <f>TRUNC(SUMIF(N438:N439, N437, J438:J439),0)</f>
        <v>173</v>
      </c>
      <c r="K440" s="11"/>
      <c r="L440" s="12">
        <f>F440+H440+J440</f>
        <v>3526</v>
      </c>
      <c r="M440" s="8" t="s">
        <v>52</v>
      </c>
      <c r="N440" s="5" t="s">
        <v>94</v>
      </c>
      <c r="O440" s="5" t="s">
        <v>94</v>
      </c>
      <c r="P440" s="5" t="s">
        <v>52</v>
      </c>
      <c r="Q440" s="5" t="s">
        <v>52</v>
      </c>
      <c r="R440" s="5" t="s">
        <v>52</v>
      </c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5" t="s">
        <v>52</v>
      </c>
      <c r="AK440" s="5" t="s">
        <v>52</v>
      </c>
      <c r="AL440" s="5" t="s">
        <v>52</v>
      </c>
      <c r="AM440" s="5" t="s">
        <v>52</v>
      </c>
    </row>
    <row r="441" spans="1:39" ht="30" customHeight="1">
      <c r="A441" s="9"/>
      <c r="B441" s="9"/>
      <c r="C441" s="9"/>
      <c r="D441" s="9"/>
      <c r="E441" s="11"/>
      <c r="F441" s="12"/>
      <c r="G441" s="11"/>
      <c r="H441" s="12"/>
      <c r="I441" s="11"/>
      <c r="J441" s="12"/>
      <c r="K441" s="11"/>
      <c r="L441" s="12"/>
      <c r="M441" s="9"/>
    </row>
    <row r="442" spans="1:39" ht="30" customHeight="1">
      <c r="A442" s="27" t="s">
        <v>1992</v>
      </c>
      <c r="B442" s="27"/>
      <c r="C442" s="27"/>
      <c r="D442" s="27"/>
      <c r="E442" s="28"/>
      <c r="F442" s="29"/>
      <c r="G442" s="28"/>
      <c r="H442" s="29"/>
      <c r="I442" s="28"/>
      <c r="J442" s="29"/>
      <c r="K442" s="28"/>
      <c r="L442" s="29"/>
      <c r="M442" s="27"/>
      <c r="N442" s="2" t="s">
        <v>207</v>
      </c>
    </row>
    <row r="443" spans="1:39" ht="30" customHeight="1">
      <c r="A443" s="8" t="s">
        <v>1993</v>
      </c>
      <c r="B443" s="8" t="s">
        <v>1994</v>
      </c>
      <c r="C443" s="8" t="s">
        <v>193</v>
      </c>
      <c r="D443" s="9">
        <v>1.2</v>
      </c>
      <c r="E443" s="11">
        <f>단가대비표!O7</f>
        <v>29000</v>
      </c>
      <c r="F443" s="12">
        <f>TRUNC(E443*D443,1)</f>
        <v>34800</v>
      </c>
      <c r="G443" s="11">
        <f>단가대비표!P7</f>
        <v>0</v>
      </c>
      <c r="H443" s="12">
        <f>TRUNC(G443*D443,1)</f>
        <v>0</v>
      </c>
      <c r="I443" s="11">
        <f>단가대비표!V7</f>
        <v>0</v>
      </c>
      <c r="J443" s="12">
        <f>TRUNC(I443*D443,1)</f>
        <v>0</v>
      </c>
      <c r="K443" s="11">
        <f t="shared" ref="K443:L444" si="82">TRUNC(E443+G443+I443,1)</f>
        <v>29000</v>
      </c>
      <c r="L443" s="12">
        <f t="shared" si="82"/>
        <v>34800</v>
      </c>
      <c r="M443" s="8" t="s">
        <v>52</v>
      </c>
      <c r="N443" s="5" t="s">
        <v>207</v>
      </c>
      <c r="O443" s="5" t="s">
        <v>1995</v>
      </c>
      <c r="P443" s="5" t="s">
        <v>62</v>
      </c>
      <c r="Q443" s="5" t="s">
        <v>62</v>
      </c>
      <c r="R443" s="5" t="s">
        <v>63</v>
      </c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5" t="s">
        <v>52</v>
      </c>
      <c r="AK443" s="5" t="s">
        <v>1996</v>
      </c>
      <c r="AL443" s="5" t="s">
        <v>52</v>
      </c>
      <c r="AM443" s="5" t="s">
        <v>52</v>
      </c>
    </row>
    <row r="444" spans="1:39" ht="30" customHeight="1">
      <c r="A444" s="8" t="s">
        <v>3004</v>
      </c>
      <c r="B444" s="8" t="s">
        <v>3005</v>
      </c>
      <c r="C444" s="8" t="str">
        <f>C443</f>
        <v>M3</v>
      </c>
      <c r="D444" s="9">
        <v>1</v>
      </c>
      <c r="E444" s="11">
        <v>388</v>
      </c>
      <c r="F444" s="12">
        <f>TRUNC(E444*D444,1)</f>
        <v>388</v>
      </c>
      <c r="G444" s="11">
        <v>2235</v>
      </c>
      <c r="H444" s="12">
        <f>TRUNC(G444*D444,1)</f>
        <v>2235</v>
      </c>
      <c r="I444" s="11">
        <v>351</v>
      </c>
      <c r="J444" s="12">
        <f>TRUNC(I444*D444,1)</f>
        <v>351</v>
      </c>
      <c r="K444" s="11">
        <f t="shared" si="82"/>
        <v>2974</v>
      </c>
      <c r="L444" s="12">
        <f t="shared" si="82"/>
        <v>2974</v>
      </c>
      <c r="M444" s="8" t="s">
        <v>52</v>
      </c>
      <c r="N444" s="5" t="s">
        <v>207</v>
      </c>
      <c r="O444" s="5" t="s">
        <v>80</v>
      </c>
      <c r="P444" s="5" t="s">
        <v>62</v>
      </c>
      <c r="Q444" s="5" t="s">
        <v>62</v>
      </c>
      <c r="R444" s="5" t="s">
        <v>63</v>
      </c>
      <c r="S444" s="1"/>
      <c r="T444" s="1"/>
      <c r="U444" s="1"/>
      <c r="V444" s="1">
        <v>1</v>
      </c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5" t="s">
        <v>52</v>
      </c>
      <c r="AK444" s="5" t="s">
        <v>1997</v>
      </c>
      <c r="AL444" s="5" t="s">
        <v>52</v>
      </c>
      <c r="AM444" s="5" t="s">
        <v>52</v>
      </c>
    </row>
    <row r="445" spans="1:39" ht="30" customHeight="1">
      <c r="A445" s="8"/>
      <c r="B445" s="8"/>
      <c r="C445" s="8"/>
      <c r="D445" s="9"/>
      <c r="E445" s="11"/>
      <c r="F445" s="12"/>
      <c r="G445" s="11"/>
      <c r="H445" s="12"/>
      <c r="I445" s="11"/>
      <c r="J445" s="12"/>
      <c r="K445" s="11"/>
      <c r="L445" s="12"/>
      <c r="M445" s="8" t="s">
        <v>52</v>
      </c>
      <c r="N445" s="5" t="s">
        <v>207</v>
      </c>
      <c r="O445" s="5" t="s">
        <v>91</v>
      </c>
      <c r="P445" s="5" t="s">
        <v>62</v>
      </c>
      <c r="Q445" s="5" t="s">
        <v>62</v>
      </c>
      <c r="R445" s="5" t="s">
        <v>62</v>
      </c>
      <c r="S445" s="1">
        <v>1</v>
      </c>
      <c r="T445" s="1">
        <v>0</v>
      </c>
      <c r="U445" s="1">
        <v>0.03</v>
      </c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5" t="s">
        <v>52</v>
      </c>
      <c r="AK445" s="5" t="s">
        <v>1998</v>
      </c>
      <c r="AL445" s="5" t="s">
        <v>52</v>
      </c>
      <c r="AM445" s="5" t="s">
        <v>52</v>
      </c>
    </row>
    <row r="446" spans="1:39" ht="30" customHeight="1">
      <c r="A446" s="8" t="s">
        <v>1467</v>
      </c>
      <c r="B446" s="8" t="s">
        <v>52</v>
      </c>
      <c r="C446" s="8" t="s">
        <v>52</v>
      </c>
      <c r="D446" s="9"/>
      <c r="E446" s="11"/>
      <c r="F446" s="12">
        <f>TRUNC(SUMIF(N443:N445, N442, F443:F445),0)</f>
        <v>35188</v>
      </c>
      <c r="G446" s="11"/>
      <c r="H446" s="12">
        <f>TRUNC(SUMIF(N443:N445, N442, H443:H445),0)</f>
        <v>2235</v>
      </c>
      <c r="I446" s="11"/>
      <c r="J446" s="12">
        <f>TRUNC(SUMIF(N443:N445, N442, J443:J445),0)</f>
        <v>351</v>
      </c>
      <c r="K446" s="11"/>
      <c r="L446" s="12">
        <f>F446+H446+J446</f>
        <v>37774</v>
      </c>
      <c r="M446" s="8" t="s">
        <v>52</v>
      </c>
      <c r="N446" s="5" t="s">
        <v>94</v>
      </c>
      <c r="O446" s="5" t="s">
        <v>94</v>
      </c>
      <c r="P446" s="5" t="s">
        <v>52</v>
      </c>
      <c r="Q446" s="5" t="s">
        <v>52</v>
      </c>
      <c r="R446" s="5" t="s">
        <v>52</v>
      </c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5" t="s">
        <v>52</v>
      </c>
      <c r="AK446" s="5" t="s">
        <v>52</v>
      </c>
      <c r="AL446" s="5" t="s">
        <v>52</v>
      </c>
      <c r="AM446" s="5" t="s">
        <v>52</v>
      </c>
    </row>
    <row r="447" spans="1:39" ht="30" customHeight="1">
      <c r="A447" s="9"/>
      <c r="B447" s="9"/>
      <c r="C447" s="9"/>
      <c r="D447" s="9"/>
      <c r="E447" s="11"/>
      <c r="F447" s="12"/>
      <c r="G447" s="11"/>
      <c r="H447" s="12"/>
      <c r="I447" s="11"/>
      <c r="J447" s="12"/>
      <c r="K447" s="11"/>
      <c r="L447" s="12"/>
      <c r="M447" s="9"/>
    </row>
    <row r="448" spans="1:39" ht="30" customHeight="1">
      <c r="A448" s="24" t="s">
        <v>1999</v>
      </c>
      <c r="B448" s="24"/>
      <c r="C448" s="24"/>
      <c r="D448" s="24"/>
      <c r="E448" s="25"/>
      <c r="F448" s="26"/>
      <c r="G448" s="25"/>
      <c r="H448" s="26"/>
      <c r="I448" s="25"/>
      <c r="J448" s="26"/>
      <c r="K448" s="25"/>
      <c r="L448" s="26"/>
      <c r="M448" s="24"/>
      <c r="N448" s="2" t="s">
        <v>505</v>
      </c>
    </row>
    <row r="449" spans="1:39" ht="30" customHeight="1">
      <c r="A449" s="8" t="s">
        <v>623</v>
      </c>
      <c r="B449" s="8" t="s">
        <v>2000</v>
      </c>
      <c r="C449" s="8" t="s">
        <v>99</v>
      </c>
      <c r="D449" s="9">
        <v>0.3</v>
      </c>
      <c r="E449" s="11">
        <f>단가대비표!O138</f>
        <v>3554</v>
      </c>
      <c r="F449" s="12">
        <f t="shared" ref="F449:F454" si="83">TRUNC(E449*D449,1)</f>
        <v>1066.2</v>
      </c>
      <c r="G449" s="11">
        <f>단가대비표!P138</f>
        <v>0</v>
      </c>
      <c r="H449" s="12">
        <f t="shared" ref="H449:H454" si="84">TRUNC(G449*D449,1)</f>
        <v>0</v>
      </c>
      <c r="I449" s="11">
        <f>단가대비표!V138</f>
        <v>0</v>
      </c>
      <c r="J449" s="12">
        <f t="shared" ref="J449:J454" si="85">TRUNC(I449*D449,1)</f>
        <v>0</v>
      </c>
      <c r="K449" s="11">
        <f t="shared" ref="K449:L454" si="86">TRUNC(E449+G449+I449,1)</f>
        <v>3554</v>
      </c>
      <c r="L449" s="12">
        <f t="shared" si="86"/>
        <v>1066.2</v>
      </c>
      <c r="M449" s="8" t="s">
        <v>52</v>
      </c>
      <c r="N449" s="5" t="s">
        <v>505</v>
      </c>
      <c r="O449" s="5" t="s">
        <v>2001</v>
      </c>
      <c r="P449" s="5" t="s">
        <v>62</v>
      </c>
      <c r="Q449" s="5" t="s">
        <v>62</v>
      </c>
      <c r="R449" s="5" t="s">
        <v>63</v>
      </c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5" t="s">
        <v>52</v>
      </c>
      <c r="AK449" s="5" t="s">
        <v>2002</v>
      </c>
      <c r="AL449" s="5" t="s">
        <v>52</v>
      </c>
      <c r="AM449" s="5" t="s">
        <v>52</v>
      </c>
    </row>
    <row r="450" spans="1:39" ht="30" customHeight="1">
      <c r="A450" s="8" t="s">
        <v>1499</v>
      </c>
      <c r="B450" s="8" t="s">
        <v>1517</v>
      </c>
      <c r="C450" s="8" t="s">
        <v>162</v>
      </c>
      <c r="D450" s="9">
        <v>1</v>
      </c>
      <c r="E450" s="11">
        <f>일위대가목록!E10</f>
        <v>10</v>
      </c>
      <c r="F450" s="12">
        <f t="shared" si="83"/>
        <v>10</v>
      </c>
      <c r="G450" s="11">
        <f>일위대가목록!F10</f>
        <v>0</v>
      </c>
      <c r="H450" s="12">
        <f t="shared" si="84"/>
        <v>0</v>
      </c>
      <c r="I450" s="11">
        <f>일위대가목록!G10</f>
        <v>0</v>
      </c>
      <c r="J450" s="12">
        <f t="shared" si="85"/>
        <v>0</v>
      </c>
      <c r="K450" s="11">
        <f t="shared" si="86"/>
        <v>10</v>
      </c>
      <c r="L450" s="12">
        <f t="shared" si="86"/>
        <v>10</v>
      </c>
      <c r="M450" s="8" t="s">
        <v>1518</v>
      </c>
      <c r="N450" s="5" t="s">
        <v>505</v>
      </c>
      <c r="O450" s="5" t="s">
        <v>1516</v>
      </c>
      <c r="P450" s="5" t="s">
        <v>63</v>
      </c>
      <c r="Q450" s="5" t="s">
        <v>62</v>
      </c>
      <c r="R450" s="5" t="s">
        <v>62</v>
      </c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5" t="s">
        <v>52</v>
      </c>
      <c r="AK450" s="5" t="s">
        <v>2003</v>
      </c>
      <c r="AL450" s="5" t="s">
        <v>52</v>
      </c>
      <c r="AM450" s="5" t="s">
        <v>52</v>
      </c>
    </row>
    <row r="451" spans="1:39" ht="30" customHeight="1">
      <c r="A451" s="8" t="s">
        <v>2004</v>
      </c>
      <c r="B451" s="8" t="s">
        <v>52</v>
      </c>
      <c r="C451" s="8" t="s">
        <v>598</v>
      </c>
      <c r="D451" s="9">
        <v>0.12</v>
      </c>
      <c r="E451" s="11">
        <f>단가대비표!O89</f>
        <v>5000</v>
      </c>
      <c r="F451" s="12">
        <f t="shared" si="83"/>
        <v>600</v>
      </c>
      <c r="G451" s="11">
        <f>단가대비표!P89</f>
        <v>0</v>
      </c>
      <c r="H451" s="12">
        <f t="shared" si="84"/>
        <v>0</v>
      </c>
      <c r="I451" s="11">
        <f>단가대비표!V89</f>
        <v>0</v>
      </c>
      <c r="J451" s="12">
        <f t="shared" si="85"/>
        <v>0</v>
      </c>
      <c r="K451" s="11">
        <f t="shared" si="86"/>
        <v>5000</v>
      </c>
      <c r="L451" s="12">
        <f t="shared" si="86"/>
        <v>600</v>
      </c>
      <c r="M451" s="8" t="s">
        <v>52</v>
      </c>
      <c r="N451" s="5" t="s">
        <v>505</v>
      </c>
      <c r="O451" s="5" t="s">
        <v>2005</v>
      </c>
      <c r="P451" s="5" t="s">
        <v>62</v>
      </c>
      <c r="Q451" s="5" t="s">
        <v>62</v>
      </c>
      <c r="R451" s="5" t="s">
        <v>63</v>
      </c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5" t="s">
        <v>52</v>
      </c>
      <c r="AK451" s="5" t="s">
        <v>2006</v>
      </c>
      <c r="AL451" s="5" t="s">
        <v>52</v>
      </c>
      <c r="AM451" s="5" t="s">
        <v>52</v>
      </c>
    </row>
    <row r="452" spans="1:39" ht="30" customHeight="1">
      <c r="A452" s="8" t="s">
        <v>210</v>
      </c>
      <c r="B452" s="8" t="s">
        <v>78</v>
      </c>
      <c r="C452" s="8" t="s">
        <v>79</v>
      </c>
      <c r="D452" s="9">
        <v>0.06</v>
      </c>
      <c r="E452" s="11">
        <f>단가대비표!O295</f>
        <v>0</v>
      </c>
      <c r="F452" s="12">
        <f t="shared" si="83"/>
        <v>0</v>
      </c>
      <c r="G452" s="11">
        <f>단가대비표!P295</f>
        <v>186665</v>
      </c>
      <c r="H452" s="12">
        <f t="shared" si="84"/>
        <v>11199.9</v>
      </c>
      <c r="I452" s="11">
        <f>단가대비표!V295</f>
        <v>0</v>
      </c>
      <c r="J452" s="12">
        <f t="shared" si="85"/>
        <v>0</v>
      </c>
      <c r="K452" s="11">
        <f t="shared" si="86"/>
        <v>186665</v>
      </c>
      <c r="L452" s="12">
        <f t="shared" si="86"/>
        <v>11199.9</v>
      </c>
      <c r="M452" s="8" t="s">
        <v>1480</v>
      </c>
      <c r="N452" s="5" t="s">
        <v>505</v>
      </c>
      <c r="O452" s="5" t="s">
        <v>211</v>
      </c>
      <c r="P452" s="5" t="s">
        <v>62</v>
      </c>
      <c r="Q452" s="5" t="s">
        <v>62</v>
      </c>
      <c r="R452" s="5" t="s">
        <v>63</v>
      </c>
      <c r="S452" s="1"/>
      <c r="T452" s="1"/>
      <c r="U452" s="1"/>
      <c r="V452" s="1">
        <v>1</v>
      </c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5" t="s">
        <v>52</v>
      </c>
      <c r="AK452" s="5" t="s">
        <v>2007</v>
      </c>
      <c r="AL452" s="5" t="s">
        <v>52</v>
      </c>
      <c r="AM452" s="5" t="s">
        <v>52</v>
      </c>
    </row>
    <row r="453" spans="1:39" ht="30" customHeight="1">
      <c r="A453" s="8" t="s">
        <v>77</v>
      </c>
      <c r="B453" s="8" t="s">
        <v>78</v>
      </c>
      <c r="C453" s="8" t="s">
        <v>79</v>
      </c>
      <c r="D453" s="9">
        <v>1.2E-2</v>
      </c>
      <c r="E453" s="11">
        <f>단가대비표!O289</f>
        <v>0</v>
      </c>
      <c r="F453" s="12">
        <f t="shared" si="83"/>
        <v>0</v>
      </c>
      <c r="G453" s="11">
        <f>단가대비표!P289</f>
        <v>130264</v>
      </c>
      <c r="H453" s="12">
        <f t="shared" si="84"/>
        <v>1563.1</v>
      </c>
      <c r="I453" s="11">
        <f>단가대비표!V289</f>
        <v>0</v>
      </c>
      <c r="J453" s="12">
        <f t="shared" si="85"/>
        <v>0</v>
      </c>
      <c r="K453" s="11">
        <f t="shared" si="86"/>
        <v>130264</v>
      </c>
      <c r="L453" s="12">
        <f t="shared" si="86"/>
        <v>1563.1</v>
      </c>
      <c r="M453" s="8" t="s">
        <v>1480</v>
      </c>
      <c r="N453" s="5" t="s">
        <v>505</v>
      </c>
      <c r="O453" s="5" t="s">
        <v>80</v>
      </c>
      <c r="P453" s="5" t="s">
        <v>62</v>
      </c>
      <c r="Q453" s="5" t="s">
        <v>62</v>
      </c>
      <c r="R453" s="5" t="s">
        <v>63</v>
      </c>
      <c r="S453" s="1"/>
      <c r="T453" s="1"/>
      <c r="U453" s="1"/>
      <c r="V453" s="1">
        <v>1</v>
      </c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5" t="s">
        <v>52</v>
      </c>
      <c r="AK453" s="5" t="s">
        <v>2008</v>
      </c>
      <c r="AL453" s="5" t="s">
        <v>52</v>
      </c>
      <c r="AM453" s="5" t="s">
        <v>52</v>
      </c>
    </row>
    <row r="454" spans="1:39" ht="30" customHeight="1">
      <c r="A454" s="8" t="s">
        <v>88</v>
      </c>
      <c r="B454" s="8" t="s">
        <v>2009</v>
      </c>
      <c r="C454" s="8" t="s">
        <v>90</v>
      </c>
      <c r="D454" s="9">
        <v>1</v>
      </c>
      <c r="E454" s="11">
        <f>TRUNC(SUMIF(V449:V454, RIGHTB(O454, 1), H449:H454)*U454, 2)</f>
        <v>127.63</v>
      </c>
      <c r="F454" s="12">
        <f t="shared" si="83"/>
        <v>127.6</v>
      </c>
      <c r="G454" s="11">
        <v>0</v>
      </c>
      <c r="H454" s="12">
        <f t="shared" si="84"/>
        <v>0</v>
      </c>
      <c r="I454" s="11">
        <v>0</v>
      </c>
      <c r="J454" s="12">
        <f t="shared" si="85"/>
        <v>0</v>
      </c>
      <c r="K454" s="11">
        <f t="shared" si="86"/>
        <v>127.6</v>
      </c>
      <c r="L454" s="12">
        <f t="shared" si="86"/>
        <v>127.6</v>
      </c>
      <c r="M454" s="8" t="s">
        <v>52</v>
      </c>
      <c r="N454" s="5" t="s">
        <v>505</v>
      </c>
      <c r="O454" s="5" t="s">
        <v>91</v>
      </c>
      <c r="P454" s="5" t="s">
        <v>62</v>
      </c>
      <c r="Q454" s="5" t="s">
        <v>62</v>
      </c>
      <c r="R454" s="5" t="s">
        <v>62</v>
      </c>
      <c r="S454" s="1">
        <v>1</v>
      </c>
      <c r="T454" s="1">
        <v>0</v>
      </c>
      <c r="U454" s="1">
        <v>0.01</v>
      </c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5" t="s">
        <v>52</v>
      </c>
      <c r="AK454" s="5" t="s">
        <v>2010</v>
      </c>
      <c r="AL454" s="5" t="s">
        <v>52</v>
      </c>
      <c r="AM454" s="5" t="s">
        <v>52</v>
      </c>
    </row>
    <row r="455" spans="1:39" ht="30" customHeight="1">
      <c r="A455" s="8" t="s">
        <v>1467</v>
      </c>
      <c r="B455" s="8" t="s">
        <v>52</v>
      </c>
      <c r="C455" s="8" t="s">
        <v>52</v>
      </c>
      <c r="D455" s="9"/>
      <c r="E455" s="11"/>
      <c r="F455" s="12">
        <f>TRUNC(SUMIF(N449:N454, N448, F449:F454),0)</f>
        <v>1803</v>
      </c>
      <c r="G455" s="11"/>
      <c r="H455" s="12">
        <f>TRUNC(SUMIF(N449:N454, N448, H449:H454),0)</f>
        <v>12763</v>
      </c>
      <c r="I455" s="11"/>
      <c r="J455" s="12">
        <f>TRUNC(SUMIF(N449:N454, N448, J449:J454),0)</f>
        <v>0</v>
      </c>
      <c r="K455" s="11"/>
      <c r="L455" s="12">
        <f>F455+H455+J455</f>
        <v>14566</v>
      </c>
      <c r="M455" s="8" t="s">
        <v>52</v>
      </c>
      <c r="N455" s="5" t="s">
        <v>94</v>
      </c>
      <c r="O455" s="5" t="s">
        <v>94</v>
      </c>
      <c r="P455" s="5" t="s">
        <v>52</v>
      </c>
      <c r="Q455" s="5" t="s">
        <v>52</v>
      </c>
      <c r="R455" s="5" t="s">
        <v>52</v>
      </c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5" t="s">
        <v>52</v>
      </c>
      <c r="AK455" s="5" t="s">
        <v>52</v>
      </c>
      <c r="AL455" s="5" t="s">
        <v>52</v>
      </c>
      <c r="AM455" s="5" t="s">
        <v>52</v>
      </c>
    </row>
    <row r="456" spans="1:39" ht="30" customHeight="1">
      <c r="A456" s="9"/>
      <c r="B456" s="9"/>
      <c r="C456" s="9"/>
      <c r="D456" s="9"/>
      <c r="E456" s="11"/>
      <c r="F456" s="12"/>
      <c r="G456" s="11"/>
      <c r="H456" s="12"/>
      <c r="I456" s="11"/>
      <c r="J456" s="12"/>
      <c r="K456" s="11"/>
      <c r="L456" s="12"/>
      <c r="M456" s="9"/>
    </row>
    <row r="457" spans="1:39" ht="30" customHeight="1">
      <c r="A457" s="24" t="s">
        <v>2011</v>
      </c>
      <c r="B457" s="24"/>
      <c r="C457" s="24"/>
      <c r="D457" s="24"/>
      <c r="E457" s="25"/>
      <c r="F457" s="26"/>
      <c r="G457" s="25"/>
      <c r="H457" s="26"/>
      <c r="I457" s="25"/>
      <c r="J457" s="26"/>
      <c r="K457" s="25"/>
      <c r="L457" s="26"/>
      <c r="M457" s="24"/>
      <c r="N457" s="2" t="s">
        <v>508</v>
      </c>
    </row>
    <row r="458" spans="1:39" ht="30" customHeight="1">
      <c r="A458" s="8" t="s">
        <v>623</v>
      </c>
      <c r="B458" s="8" t="s">
        <v>624</v>
      </c>
      <c r="C458" s="8" t="s">
        <v>99</v>
      </c>
      <c r="D458" s="9">
        <v>0.3</v>
      </c>
      <c r="E458" s="11">
        <f>단가대비표!O139</f>
        <v>5006</v>
      </c>
      <c r="F458" s="12">
        <f t="shared" ref="F458:F463" si="87">TRUNC(E458*D458,1)</f>
        <v>1501.8</v>
      </c>
      <c r="G458" s="11">
        <f>단가대비표!P139</f>
        <v>0</v>
      </c>
      <c r="H458" s="12">
        <f t="shared" ref="H458:H463" si="88">TRUNC(G458*D458,1)</f>
        <v>0</v>
      </c>
      <c r="I458" s="11">
        <f>단가대비표!V139</f>
        <v>0</v>
      </c>
      <c r="J458" s="12">
        <f t="shared" ref="J458:J463" si="89">TRUNC(I458*D458,1)</f>
        <v>0</v>
      </c>
      <c r="K458" s="11">
        <f t="shared" ref="K458:L463" si="90">TRUNC(E458+G458+I458,1)</f>
        <v>5006</v>
      </c>
      <c r="L458" s="12">
        <f t="shared" si="90"/>
        <v>1501.8</v>
      </c>
      <c r="M458" s="8" t="s">
        <v>52</v>
      </c>
      <c r="N458" s="5" t="s">
        <v>508</v>
      </c>
      <c r="O458" s="5" t="s">
        <v>625</v>
      </c>
      <c r="P458" s="5" t="s">
        <v>62</v>
      </c>
      <c r="Q458" s="5" t="s">
        <v>62</v>
      </c>
      <c r="R458" s="5" t="s">
        <v>63</v>
      </c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5" t="s">
        <v>52</v>
      </c>
      <c r="AK458" s="5" t="s">
        <v>2012</v>
      </c>
      <c r="AL458" s="5" t="s">
        <v>52</v>
      </c>
      <c r="AM458" s="5" t="s">
        <v>52</v>
      </c>
    </row>
    <row r="459" spans="1:39" ht="30" customHeight="1">
      <c r="A459" s="8" t="s">
        <v>1499</v>
      </c>
      <c r="B459" s="8" t="s">
        <v>830</v>
      </c>
      <c r="C459" s="8" t="s">
        <v>162</v>
      </c>
      <c r="D459" s="9">
        <v>1</v>
      </c>
      <c r="E459" s="11">
        <f>일위대가목록!E11</f>
        <v>12</v>
      </c>
      <c r="F459" s="12">
        <f t="shared" si="87"/>
        <v>12</v>
      </c>
      <c r="G459" s="11">
        <f>일위대가목록!F11</f>
        <v>0</v>
      </c>
      <c r="H459" s="12">
        <f t="shared" si="88"/>
        <v>0</v>
      </c>
      <c r="I459" s="11">
        <f>일위대가목록!G11</f>
        <v>0</v>
      </c>
      <c r="J459" s="12">
        <f t="shared" si="89"/>
        <v>0</v>
      </c>
      <c r="K459" s="11">
        <f t="shared" si="90"/>
        <v>12</v>
      </c>
      <c r="L459" s="12">
        <f t="shared" si="90"/>
        <v>12</v>
      </c>
      <c r="M459" s="8" t="s">
        <v>1523</v>
      </c>
      <c r="N459" s="5" t="s">
        <v>508</v>
      </c>
      <c r="O459" s="5" t="s">
        <v>1522</v>
      </c>
      <c r="P459" s="5" t="s">
        <v>63</v>
      </c>
      <c r="Q459" s="5" t="s">
        <v>62</v>
      </c>
      <c r="R459" s="5" t="s">
        <v>62</v>
      </c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5" t="s">
        <v>52</v>
      </c>
      <c r="AK459" s="5" t="s">
        <v>2013</v>
      </c>
      <c r="AL459" s="5" t="s">
        <v>52</v>
      </c>
      <c r="AM459" s="5" t="s">
        <v>52</v>
      </c>
    </row>
    <row r="460" spans="1:39" ht="30" customHeight="1">
      <c r="A460" s="8" t="s">
        <v>2004</v>
      </c>
      <c r="B460" s="8" t="s">
        <v>52</v>
      </c>
      <c r="C460" s="8" t="s">
        <v>598</v>
      </c>
      <c r="D460" s="9">
        <v>0.19</v>
      </c>
      <c r="E460" s="11">
        <f>단가대비표!O89</f>
        <v>5000</v>
      </c>
      <c r="F460" s="12">
        <f t="shared" si="87"/>
        <v>950</v>
      </c>
      <c r="G460" s="11">
        <f>단가대비표!P89</f>
        <v>0</v>
      </c>
      <c r="H460" s="12">
        <f t="shared" si="88"/>
        <v>0</v>
      </c>
      <c r="I460" s="11">
        <f>단가대비표!V89</f>
        <v>0</v>
      </c>
      <c r="J460" s="12">
        <f t="shared" si="89"/>
        <v>0</v>
      </c>
      <c r="K460" s="11">
        <f t="shared" si="90"/>
        <v>5000</v>
      </c>
      <c r="L460" s="12">
        <f t="shared" si="90"/>
        <v>950</v>
      </c>
      <c r="M460" s="8" t="s">
        <v>52</v>
      </c>
      <c r="N460" s="5" t="s">
        <v>508</v>
      </c>
      <c r="O460" s="5" t="s">
        <v>2005</v>
      </c>
      <c r="P460" s="5" t="s">
        <v>62</v>
      </c>
      <c r="Q460" s="5" t="s">
        <v>62</v>
      </c>
      <c r="R460" s="5" t="s">
        <v>63</v>
      </c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5" t="s">
        <v>52</v>
      </c>
      <c r="AK460" s="5" t="s">
        <v>2014</v>
      </c>
      <c r="AL460" s="5" t="s">
        <v>52</v>
      </c>
      <c r="AM460" s="5" t="s">
        <v>52</v>
      </c>
    </row>
    <row r="461" spans="1:39" ht="30" customHeight="1">
      <c r="A461" s="8" t="s">
        <v>210</v>
      </c>
      <c r="B461" s="8" t="s">
        <v>78</v>
      </c>
      <c r="C461" s="8" t="s">
        <v>79</v>
      </c>
      <c r="D461" s="9">
        <v>0.06</v>
      </c>
      <c r="E461" s="11">
        <f>단가대비표!O295</f>
        <v>0</v>
      </c>
      <c r="F461" s="12">
        <f t="shared" si="87"/>
        <v>0</v>
      </c>
      <c r="G461" s="11">
        <f>단가대비표!P295</f>
        <v>186665</v>
      </c>
      <c r="H461" s="12">
        <f t="shared" si="88"/>
        <v>11199.9</v>
      </c>
      <c r="I461" s="11">
        <f>단가대비표!V295</f>
        <v>0</v>
      </c>
      <c r="J461" s="12">
        <f t="shared" si="89"/>
        <v>0</v>
      </c>
      <c r="K461" s="11">
        <f t="shared" si="90"/>
        <v>186665</v>
      </c>
      <c r="L461" s="12">
        <f t="shared" si="90"/>
        <v>11199.9</v>
      </c>
      <c r="M461" s="8" t="s">
        <v>1480</v>
      </c>
      <c r="N461" s="5" t="s">
        <v>508</v>
      </c>
      <c r="O461" s="5" t="s">
        <v>211</v>
      </c>
      <c r="P461" s="5" t="s">
        <v>62</v>
      </c>
      <c r="Q461" s="5" t="s">
        <v>62</v>
      </c>
      <c r="R461" s="5" t="s">
        <v>63</v>
      </c>
      <c r="S461" s="1"/>
      <c r="T461" s="1"/>
      <c r="U461" s="1"/>
      <c r="V461" s="1">
        <v>1</v>
      </c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5" t="s">
        <v>52</v>
      </c>
      <c r="AK461" s="5" t="s">
        <v>2015</v>
      </c>
      <c r="AL461" s="5" t="s">
        <v>52</v>
      </c>
      <c r="AM461" s="5" t="s">
        <v>52</v>
      </c>
    </row>
    <row r="462" spans="1:39" ht="30" customHeight="1">
      <c r="A462" s="8" t="s">
        <v>77</v>
      </c>
      <c r="B462" s="8" t="s">
        <v>78</v>
      </c>
      <c r="C462" s="8" t="s">
        <v>79</v>
      </c>
      <c r="D462" s="9">
        <v>1.2E-2</v>
      </c>
      <c r="E462" s="11">
        <f>단가대비표!O289</f>
        <v>0</v>
      </c>
      <c r="F462" s="12">
        <f t="shared" si="87"/>
        <v>0</v>
      </c>
      <c r="G462" s="11">
        <f>단가대비표!P289</f>
        <v>130264</v>
      </c>
      <c r="H462" s="12">
        <f t="shared" si="88"/>
        <v>1563.1</v>
      </c>
      <c r="I462" s="11">
        <f>단가대비표!V289</f>
        <v>0</v>
      </c>
      <c r="J462" s="12">
        <f t="shared" si="89"/>
        <v>0</v>
      </c>
      <c r="K462" s="11">
        <f t="shared" si="90"/>
        <v>130264</v>
      </c>
      <c r="L462" s="12">
        <f t="shared" si="90"/>
        <v>1563.1</v>
      </c>
      <c r="M462" s="8" t="s">
        <v>1480</v>
      </c>
      <c r="N462" s="5" t="s">
        <v>508</v>
      </c>
      <c r="O462" s="5" t="s">
        <v>80</v>
      </c>
      <c r="P462" s="5" t="s">
        <v>62</v>
      </c>
      <c r="Q462" s="5" t="s">
        <v>62</v>
      </c>
      <c r="R462" s="5" t="s">
        <v>63</v>
      </c>
      <c r="S462" s="1"/>
      <c r="T462" s="1"/>
      <c r="U462" s="1"/>
      <c r="V462" s="1">
        <v>1</v>
      </c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5" t="s">
        <v>52</v>
      </c>
      <c r="AK462" s="5" t="s">
        <v>2016</v>
      </c>
      <c r="AL462" s="5" t="s">
        <v>52</v>
      </c>
      <c r="AM462" s="5" t="s">
        <v>52</v>
      </c>
    </row>
    <row r="463" spans="1:39" ht="30" customHeight="1">
      <c r="A463" s="8" t="s">
        <v>88</v>
      </c>
      <c r="B463" s="8" t="s">
        <v>2009</v>
      </c>
      <c r="C463" s="8" t="s">
        <v>90</v>
      </c>
      <c r="D463" s="9">
        <v>1</v>
      </c>
      <c r="E463" s="11">
        <f>TRUNC(SUMIF(V458:V463, RIGHTB(O463, 1), H458:H463)*U463, 2)</f>
        <v>127.63</v>
      </c>
      <c r="F463" s="12">
        <f t="shared" si="87"/>
        <v>127.6</v>
      </c>
      <c r="G463" s="11">
        <v>0</v>
      </c>
      <c r="H463" s="12">
        <f t="shared" si="88"/>
        <v>0</v>
      </c>
      <c r="I463" s="11">
        <v>0</v>
      </c>
      <c r="J463" s="12">
        <f t="shared" si="89"/>
        <v>0</v>
      </c>
      <c r="K463" s="11">
        <f t="shared" si="90"/>
        <v>127.6</v>
      </c>
      <c r="L463" s="12">
        <f t="shared" si="90"/>
        <v>127.6</v>
      </c>
      <c r="M463" s="8" t="s">
        <v>52</v>
      </c>
      <c r="N463" s="5" t="s">
        <v>508</v>
      </c>
      <c r="O463" s="5" t="s">
        <v>91</v>
      </c>
      <c r="P463" s="5" t="s">
        <v>62</v>
      </c>
      <c r="Q463" s="5" t="s">
        <v>62</v>
      </c>
      <c r="R463" s="5" t="s">
        <v>62</v>
      </c>
      <c r="S463" s="1">
        <v>1</v>
      </c>
      <c r="T463" s="1">
        <v>0</v>
      </c>
      <c r="U463" s="1">
        <v>0.01</v>
      </c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5" t="s">
        <v>52</v>
      </c>
      <c r="AK463" s="5" t="s">
        <v>2017</v>
      </c>
      <c r="AL463" s="5" t="s">
        <v>52</v>
      </c>
      <c r="AM463" s="5" t="s">
        <v>52</v>
      </c>
    </row>
    <row r="464" spans="1:39" ht="30" customHeight="1">
      <c r="A464" s="8" t="s">
        <v>1467</v>
      </c>
      <c r="B464" s="8" t="s">
        <v>52</v>
      </c>
      <c r="C464" s="8" t="s">
        <v>52</v>
      </c>
      <c r="D464" s="9"/>
      <c r="E464" s="11"/>
      <c r="F464" s="12">
        <f>TRUNC(SUMIF(N458:N463, N457, F458:F463),0)</f>
        <v>2591</v>
      </c>
      <c r="G464" s="11"/>
      <c r="H464" s="12">
        <f>TRUNC(SUMIF(N458:N463, N457, H458:H463),0)</f>
        <v>12763</v>
      </c>
      <c r="I464" s="11"/>
      <c r="J464" s="12">
        <f>TRUNC(SUMIF(N458:N463, N457, J458:J463),0)</f>
        <v>0</v>
      </c>
      <c r="K464" s="11"/>
      <c r="L464" s="12">
        <f>F464+H464+J464</f>
        <v>15354</v>
      </c>
      <c r="M464" s="8" t="s">
        <v>52</v>
      </c>
      <c r="N464" s="5" t="s">
        <v>94</v>
      </c>
      <c r="O464" s="5" t="s">
        <v>94</v>
      </c>
      <c r="P464" s="5" t="s">
        <v>52</v>
      </c>
      <c r="Q464" s="5" t="s">
        <v>52</v>
      </c>
      <c r="R464" s="5" t="s">
        <v>52</v>
      </c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5" t="s">
        <v>52</v>
      </c>
      <c r="AK464" s="5" t="s">
        <v>52</v>
      </c>
      <c r="AL464" s="5" t="s">
        <v>52</v>
      </c>
      <c r="AM464" s="5" t="s">
        <v>52</v>
      </c>
    </row>
    <row r="465" spans="1:39" ht="30" customHeight="1">
      <c r="A465" s="9"/>
      <c r="B465" s="9"/>
      <c r="C465" s="9"/>
      <c r="D465" s="9"/>
      <c r="E465" s="11"/>
      <c r="F465" s="12"/>
      <c r="G465" s="11"/>
      <c r="H465" s="12"/>
      <c r="I465" s="11"/>
      <c r="J465" s="12"/>
      <c r="K465" s="11"/>
      <c r="L465" s="12"/>
      <c r="M465" s="9"/>
    </row>
    <row r="466" spans="1:39" ht="30" customHeight="1">
      <c r="A466" s="24" t="s">
        <v>2018</v>
      </c>
      <c r="B466" s="24"/>
      <c r="C466" s="24"/>
      <c r="D466" s="24"/>
      <c r="E466" s="25"/>
      <c r="F466" s="26"/>
      <c r="G466" s="25"/>
      <c r="H466" s="26"/>
      <c r="I466" s="25"/>
      <c r="J466" s="26"/>
      <c r="K466" s="25"/>
      <c r="L466" s="26"/>
      <c r="M466" s="24"/>
      <c r="N466" s="2" t="s">
        <v>511</v>
      </c>
    </row>
    <row r="467" spans="1:39" ht="30" customHeight="1">
      <c r="A467" s="8" t="s">
        <v>623</v>
      </c>
      <c r="B467" s="8" t="s">
        <v>630</v>
      </c>
      <c r="C467" s="8" t="s">
        <v>99</v>
      </c>
      <c r="D467" s="9">
        <v>0.3</v>
      </c>
      <c r="E467" s="11">
        <f>단가대비표!O141</f>
        <v>11919</v>
      </c>
      <c r="F467" s="12">
        <f t="shared" ref="F467:F472" si="91">TRUNC(E467*D467,1)</f>
        <v>3575.7</v>
      </c>
      <c r="G467" s="11">
        <f>단가대비표!P141</f>
        <v>0</v>
      </c>
      <c r="H467" s="12">
        <f t="shared" ref="H467:H472" si="92">TRUNC(G467*D467,1)</f>
        <v>0</v>
      </c>
      <c r="I467" s="11">
        <f>단가대비표!V141</f>
        <v>0</v>
      </c>
      <c r="J467" s="12">
        <f t="shared" ref="J467:J472" si="93">TRUNC(I467*D467,1)</f>
        <v>0</v>
      </c>
      <c r="K467" s="11">
        <f t="shared" ref="K467:L472" si="94">TRUNC(E467+G467+I467,1)</f>
        <v>11919</v>
      </c>
      <c r="L467" s="12">
        <f t="shared" si="94"/>
        <v>3575.7</v>
      </c>
      <c r="M467" s="8" t="s">
        <v>52</v>
      </c>
      <c r="N467" s="5" t="s">
        <v>511</v>
      </c>
      <c r="O467" s="5" t="s">
        <v>631</v>
      </c>
      <c r="P467" s="5" t="s">
        <v>62</v>
      </c>
      <c r="Q467" s="5" t="s">
        <v>62</v>
      </c>
      <c r="R467" s="5" t="s">
        <v>63</v>
      </c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5" t="s">
        <v>52</v>
      </c>
      <c r="AK467" s="5" t="s">
        <v>2019</v>
      </c>
      <c r="AL467" s="5" t="s">
        <v>52</v>
      </c>
      <c r="AM467" s="5" t="s">
        <v>52</v>
      </c>
    </row>
    <row r="468" spans="1:39" ht="30" customHeight="1">
      <c r="A468" s="8" t="s">
        <v>1499</v>
      </c>
      <c r="B468" s="8" t="s">
        <v>562</v>
      </c>
      <c r="C468" s="8" t="s">
        <v>162</v>
      </c>
      <c r="D468" s="9">
        <v>1</v>
      </c>
      <c r="E468" s="11">
        <f>일위대가목록!E13</f>
        <v>38</v>
      </c>
      <c r="F468" s="12">
        <f t="shared" si="91"/>
        <v>38</v>
      </c>
      <c r="G468" s="11">
        <f>일위대가목록!F13</f>
        <v>0</v>
      </c>
      <c r="H468" s="12">
        <f t="shared" si="92"/>
        <v>0</v>
      </c>
      <c r="I468" s="11">
        <f>일위대가목록!G13</f>
        <v>0</v>
      </c>
      <c r="J468" s="12">
        <f t="shared" si="93"/>
        <v>0</v>
      </c>
      <c r="K468" s="11">
        <f t="shared" si="94"/>
        <v>38</v>
      </c>
      <c r="L468" s="12">
        <f t="shared" si="94"/>
        <v>38</v>
      </c>
      <c r="M468" s="8" t="s">
        <v>1533</v>
      </c>
      <c r="N468" s="5" t="s">
        <v>511</v>
      </c>
      <c r="O468" s="5" t="s">
        <v>1532</v>
      </c>
      <c r="P468" s="5" t="s">
        <v>63</v>
      </c>
      <c r="Q468" s="5" t="s">
        <v>62</v>
      </c>
      <c r="R468" s="5" t="s">
        <v>62</v>
      </c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5" t="s">
        <v>52</v>
      </c>
      <c r="AK468" s="5" t="s">
        <v>2020</v>
      </c>
      <c r="AL468" s="5" t="s">
        <v>52</v>
      </c>
      <c r="AM468" s="5" t="s">
        <v>52</v>
      </c>
    </row>
    <row r="469" spans="1:39" ht="30" customHeight="1">
      <c r="A469" s="8" t="s">
        <v>2004</v>
      </c>
      <c r="B469" s="8" t="s">
        <v>52</v>
      </c>
      <c r="C469" s="8" t="s">
        <v>598</v>
      </c>
      <c r="D469" s="9">
        <v>1.1100000000000001</v>
      </c>
      <c r="E469" s="11">
        <f>단가대비표!O89</f>
        <v>5000</v>
      </c>
      <c r="F469" s="12">
        <f t="shared" si="91"/>
        <v>5550</v>
      </c>
      <c r="G469" s="11">
        <f>단가대비표!P89</f>
        <v>0</v>
      </c>
      <c r="H469" s="12">
        <f t="shared" si="92"/>
        <v>0</v>
      </c>
      <c r="I469" s="11">
        <f>단가대비표!V89</f>
        <v>0</v>
      </c>
      <c r="J469" s="12">
        <f t="shared" si="93"/>
        <v>0</v>
      </c>
      <c r="K469" s="11">
        <f t="shared" si="94"/>
        <v>5000</v>
      </c>
      <c r="L469" s="12">
        <f t="shared" si="94"/>
        <v>5550</v>
      </c>
      <c r="M469" s="8" t="s">
        <v>52</v>
      </c>
      <c r="N469" s="5" t="s">
        <v>511</v>
      </c>
      <c r="O469" s="5" t="s">
        <v>2005</v>
      </c>
      <c r="P469" s="5" t="s">
        <v>62</v>
      </c>
      <c r="Q469" s="5" t="s">
        <v>62</v>
      </c>
      <c r="R469" s="5" t="s">
        <v>63</v>
      </c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5" t="s">
        <v>52</v>
      </c>
      <c r="AK469" s="5" t="s">
        <v>2021</v>
      </c>
      <c r="AL469" s="5" t="s">
        <v>52</v>
      </c>
      <c r="AM469" s="5" t="s">
        <v>52</v>
      </c>
    </row>
    <row r="470" spans="1:39" ht="30" customHeight="1">
      <c r="A470" s="8" t="s">
        <v>210</v>
      </c>
      <c r="B470" s="8" t="s">
        <v>78</v>
      </c>
      <c r="C470" s="8" t="s">
        <v>79</v>
      </c>
      <c r="D470" s="9">
        <v>6.9000000000000006E-2</v>
      </c>
      <c r="E470" s="11">
        <f>단가대비표!O295</f>
        <v>0</v>
      </c>
      <c r="F470" s="12">
        <f t="shared" si="91"/>
        <v>0</v>
      </c>
      <c r="G470" s="11">
        <f>단가대비표!P295</f>
        <v>186665</v>
      </c>
      <c r="H470" s="12">
        <f t="shared" si="92"/>
        <v>12879.8</v>
      </c>
      <c r="I470" s="11">
        <f>단가대비표!V295</f>
        <v>0</v>
      </c>
      <c r="J470" s="12">
        <f t="shared" si="93"/>
        <v>0</v>
      </c>
      <c r="K470" s="11">
        <f t="shared" si="94"/>
        <v>186665</v>
      </c>
      <c r="L470" s="12">
        <f t="shared" si="94"/>
        <v>12879.8</v>
      </c>
      <c r="M470" s="8" t="s">
        <v>1480</v>
      </c>
      <c r="N470" s="5" t="s">
        <v>511</v>
      </c>
      <c r="O470" s="5" t="s">
        <v>211</v>
      </c>
      <c r="P470" s="5" t="s">
        <v>62</v>
      </c>
      <c r="Q470" s="5" t="s">
        <v>62</v>
      </c>
      <c r="R470" s="5" t="s">
        <v>63</v>
      </c>
      <c r="S470" s="1"/>
      <c r="T470" s="1"/>
      <c r="U470" s="1"/>
      <c r="V470" s="1">
        <v>1</v>
      </c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5" t="s">
        <v>52</v>
      </c>
      <c r="AK470" s="5" t="s">
        <v>2022</v>
      </c>
      <c r="AL470" s="5" t="s">
        <v>52</v>
      </c>
      <c r="AM470" s="5" t="s">
        <v>52</v>
      </c>
    </row>
    <row r="471" spans="1:39" ht="30" customHeight="1">
      <c r="A471" s="8" t="s">
        <v>77</v>
      </c>
      <c r="B471" s="8" t="s">
        <v>78</v>
      </c>
      <c r="C471" s="8" t="s">
        <v>79</v>
      </c>
      <c r="D471" s="9">
        <v>1.7999999999999999E-2</v>
      </c>
      <c r="E471" s="11">
        <f>단가대비표!O289</f>
        <v>0</v>
      </c>
      <c r="F471" s="12">
        <f t="shared" si="91"/>
        <v>0</v>
      </c>
      <c r="G471" s="11">
        <f>단가대비표!P289</f>
        <v>130264</v>
      </c>
      <c r="H471" s="12">
        <f t="shared" si="92"/>
        <v>2344.6999999999998</v>
      </c>
      <c r="I471" s="11">
        <f>단가대비표!V289</f>
        <v>0</v>
      </c>
      <c r="J471" s="12">
        <f t="shared" si="93"/>
        <v>0</v>
      </c>
      <c r="K471" s="11">
        <f t="shared" si="94"/>
        <v>130264</v>
      </c>
      <c r="L471" s="12">
        <f t="shared" si="94"/>
        <v>2344.6999999999998</v>
      </c>
      <c r="M471" s="8" t="s">
        <v>1480</v>
      </c>
      <c r="N471" s="5" t="s">
        <v>511</v>
      </c>
      <c r="O471" s="5" t="s">
        <v>80</v>
      </c>
      <c r="P471" s="5" t="s">
        <v>62</v>
      </c>
      <c r="Q471" s="5" t="s">
        <v>62</v>
      </c>
      <c r="R471" s="5" t="s">
        <v>63</v>
      </c>
      <c r="S471" s="1"/>
      <c r="T471" s="1"/>
      <c r="U471" s="1"/>
      <c r="V471" s="1">
        <v>1</v>
      </c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5" t="s">
        <v>52</v>
      </c>
      <c r="AK471" s="5" t="s">
        <v>2023</v>
      </c>
      <c r="AL471" s="5" t="s">
        <v>52</v>
      </c>
      <c r="AM471" s="5" t="s">
        <v>52</v>
      </c>
    </row>
    <row r="472" spans="1:39" ht="30" customHeight="1">
      <c r="A472" s="8" t="s">
        <v>88</v>
      </c>
      <c r="B472" s="8" t="s">
        <v>2009</v>
      </c>
      <c r="C472" s="8" t="s">
        <v>90</v>
      </c>
      <c r="D472" s="9">
        <v>1</v>
      </c>
      <c r="E472" s="11">
        <f>TRUNC(SUMIF(V467:V472, RIGHTB(O472, 1), H467:H472)*U472, 2)</f>
        <v>152.24</v>
      </c>
      <c r="F472" s="12">
        <f t="shared" si="91"/>
        <v>152.19999999999999</v>
      </c>
      <c r="G472" s="11">
        <v>0</v>
      </c>
      <c r="H472" s="12">
        <f t="shared" si="92"/>
        <v>0</v>
      </c>
      <c r="I472" s="11">
        <v>0</v>
      </c>
      <c r="J472" s="12">
        <f t="shared" si="93"/>
        <v>0</v>
      </c>
      <c r="K472" s="11">
        <f t="shared" si="94"/>
        <v>152.19999999999999</v>
      </c>
      <c r="L472" s="12">
        <f t="shared" si="94"/>
        <v>152.19999999999999</v>
      </c>
      <c r="M472" s="8" t="s">
        <v>52</v>
      </c>
      <c r="N472" s="5" t="s">
        <v>511</v>
      </c>
      <c r="O472" s="5" t="s">
        <v>91</v>
      </c>
      <c r="P472" s="5" t="s">
        <v>62</v>
      </c>
      <c r="Q472" s="5" t="s">
        <v>62</v>
      </c>
      <c r="R472" s="5" t="s">
        <v>62</v>
      </c>
      <c r="S472" s="1">
        <v>1</v>
      </c>
      <c r="T472" s="1">
        <v>0</v>
      </c>
      <c r="U472" s="1">
        <v>0.01</v>
      </c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5" t="s">
        <v>52</v>
      </c>
      <c r="AK472" s="5" t="s">
        <v>2024</v>
      </c>
      <c r="AL472" s="5" t="s">
        <v>52</v>
      </c>
      <c r="AM472" s="5" t="s">
        <v>52</v>
      </c>
    </row>
    <row r="473" spans="1:39" ht="30" customHeight="1">
      <c r="A473" s="8" t="s">
        <v>1467</v>
      </c>
      <c r="B473" s="8" t="s">
        <v>52</v>
      </c>
      <c r="C473" s="8" t="s">
        <v>52</v>
      </c>
      <c r="D473" s="9"/>
      <c r="E473" s="11"/>
      <c r="F473" s="12">
        <f>TRUNC(SUMIF(N467:N472, N466, F467:F472),0)</f>
        <v>9315</v>
      </c>
      <c r="G473" s="11"/>
      <c r="H473" s="12">
        <f>TRUNC(SUMIF(N467:N472, N466, H467:H472),0)</f>
        <v>15224</v>
      </c>
      <c r="I473" s="11"/>
      <c r="J473" s="12">
        <f>TRUNC(SUMIF(N467:N472, N466, J467:J472),0)</f>
        <v>0</v>
      </c>
      <c r="K473" s="11"/>
      <c r="L473" s="12">
        <f>F473+H473+J473</f>
        <v>24539</v>
      </c>
      <c r="M473" s="8" t="s">
        <v>52</v>
      </c>
      <c r="N473" s="5" t="s">
        <v>94</v>
      </c>
      <c r="O473" s="5" t="s">
        <v>94</v>
      </c>
      <c r="P473" s="5" t="s">
        <v>52</v>
      </c>
      <c r="Q473" s="5" t="s">
        <v>52</v>
      </c>
      <c r="R473" s="5" t="s">
        <v>52</v>
      </c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5" t="s">
        <v>52</v>
      </c>
      <c r="AK473" s="5" t="s">
        <v>52</v>
      </c>
      <c r="AL473" s="5" t="s">
        <v>52</v>
      </c>
      <c r="AM473" s="5" t="s">
        <v>52</v>
      </c>
    </row>
    <row r="474" spans="1:39" ht="30" customHeight="1">
      <c r="A474" s="9"/>
      <c r="B474" s="9"/>
      <c r="C474" s="9"/>
      <c r="D474" s="9"/>
      <c r="E474" s="11"/>
      <c r="F474" s="12"/>
      <c r="G474" s="11"/>
      <c r="H474" s="12"/>
      <c r="I474" s="11"/>
      <c r="J474" s="12"/>
      <c r="K474" s="11"/>
      <c r="L474" s="12"/>
      <c r="M474" s="9"/>
    </row>
    <row r="475" spans="1:39" ht="30" customHeight="1">
      <c r="A475" s="24" t="s">
        <v>2025</v>
      </c>
      <c r="B475" s="24"/>
      <c r="C475" s="24"/>
      <c r="D475" s="24"/>
      <c r="E475" s="25"/>
      <c r="F475" s="26"/>
      <c r="G475" s="25"/>
      <c r="H475" s="26"/>
      <c r="I475" s="25"/>
      <c r="J475" s="26"/>
      <c r="K475" s="25"/>
      <c r="L475" s="26"/>
      <c r="M475" s="24"/>
      <c r="N475" s="2" t="s">
        <v>845</v>
      </c>
    </row>
    <row r="476" spans="1:39" ht="30" customHeight="1">
      <c r="A476" s="8" t="s">
        <v>623</v>
      </c>
      <c r="B476" s="8" t="s">
        <v>2026</v>
      </c>
      <c r="C476" s="8" t="s">
        <v>99</v>
      </c>
      <c r="D476" s="9">
        <v>0.3</v>
      </c>
      <c r="E476" s="11">
        <f>단가대비표!O142</f>
        <v>15786</v>
      </c>
      <c r="F476" s="12">
        <f t="shared" ref="F476:F481" si="95">TRUNC(E476*D476,1)</f>
        <v>4735.8</v>
      </c>
      <c r="G476" s="11">
        <f>단가대비표!P142</f>
        <v>0</v>
      </c>
      <c r="H476" s="12">
        <f t="shared" ref="H476:H481" si="96">TRUNC(G476*D476,1)</f>
        <v>0</v>
      </c>
      <c r="I476" s="11">
        <f>단가대비표!V142</f>
        <v>0</v>
      </c>
      <c r="J476" s="12">
        <f t="shared" ref="J476:J481" si="97">TRUNC(I476*D476,1)</f>
        <v>0</v>
      </c>
      <c r="K476" s="11">
        <f t="shared" ref="K476:L481" si="98">TRUNC(E476+G476+I476,1)</f>
        <v>15786</v>
      </c>
      <c r="L476" s="12">
        <f t="shared" si="98"/>
        <v>4735.8</v>
      </c>
      <c r="M476" s="8" t="s">
        <v>52</v>
      </c>
      <c r="N476" s="5" t="s">
        <v>845</v>
      </c>
      <c r="O476" s="5" t="s">
        <v>2027</v>
      </c>
      <c r="P476" s="5" t="s">
        <v>62</v>
      </c>
      <c r="Q476" s="5" t="s">
        <v>62</v>
      </c>
      <c r="R476" s="5" t="s">
        <v>63</v>
      </c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5" t="s">
        <v>52</v>
      </c>
      <c r="AK476" s="5" t="s">
        <v>2028</v>
      </c>
      <c r="AL476" s="5" t="s">
        <v>52</v>
      </c>
      <c r="AM476" s="5" t="s">
        <v>52</v>
      </c>
    </row>
    <row r="477" spans="1:39" ht="30" customHeight="1">
      <c r="A477" s="8" t="s">
        <v>1499</v>
      </c>
      <c r="B477" s="8" t="s">
        <v>850</v>
      </c>
      <c r="C477" s="8" t="s">
        <v>162</v>
      </c>
      <c r="D477" s="9">
        <v>1</v>
      </c>
      <c r="E477" s="11">
        <f>일위대가목록!E14</f>
        <v>70</v>
      </c>
      <c r="F477" s="12">
        <f t="shared" si="95"/>
        <v>70</v>
      </c>
      <c r="G477" s="11">
        <f>일위대가목록!F14</f>
        <v>0</v>
      </c>
      <c r="H477" s="12">
        <f t="shared" si="96"/>
        <v>0</v>
      </c>
      <c r="I477" s="11">
        <f>일위대가목록!G14</f>
        <v>0</v>
      </c>
      <c r="J477" s="12">
        <f t="shared" si="97"/>
        <v>0</v>
      </c>
      <c r="K477" s="11">
        <f t="shared" si="98"/>
        <v>70</v>
      </c>
      <c r="L477" s="12">
        <f t="shared" si="98"/>
        <v>70</v>
      </c>
      <c r="M477" s="8" t="s">
        <v>1538</v>
      </c>
      <c r="N477" s="5" t="s">
        <v>845</v>
      </c>
      <c r="O477" s="5" t="s">
        <v>1537</v>
      </c>
      <c r="P477" s="5" t="s">
        <v>63</v>
      </c>
      <c r="Q477" s="5" t="s">
        <v>62</v>
      </c>
      <c r="R477" s="5" t="s">
        <v>62</v>
      </c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5" t="s">
        <v>52</v>
      </c>
      <c r="AK477" s="5" t="s">
        <v>2029</v>
      </c>
      <c r="AL477" s="5" t="s">
        <v>52</v>
      </c>
      <c r="AM477" s="5" t="s">
        <v>52</v>
      </c>
    </row>
    <row r="478" spans="1:39" ht="30" customHeight="1">
      <c r="A478" s="8" t="s">
        <v>2004</v>
      </c>
      <c r="B478" s="8" t="s">
        <v>52</v>
      </c>
      <c r="C478" s="8" t="s">
        <v>598</v>
      </c>
      <c r="D478" s="9">
        <v>1.36</v>
      </c>
      <c r="E478" s="11">
        <f>단가대비표!O89</f>
        <v>5000</v>
      </c>
      <c r="F478" s="12">
        <f t="shared" si="95"/>
        <v>6800</v>
      </c>
      <c r="G478" s="11">
        <f>단가대비표!P89</f>
        <v>0</v>
      </c>
      <c r="H478" s="12">
        <f t="shared" si="96"/>
        <v>0</v>
      </c>
      <c r="I478" s="11">
        <f>단가대비표!V89</f>
        <v>0</v>
      </c>
      <c r="J478" s="12">
        <f t="shared" si="97"/>
        <v>0</v>
      </c>
      <c r="K478" s="11">
        <f t="shared" si="98"/>
        <v>5000</v>
      </c>
      <c r="L478" s="12">
        <f t="shared" si="98"/>
        <v>6800</v>
      </c>
      <c r="M478" s="8" t="s">
        <v>52</v>
      </c>
      <c r="N478" s="5" t="s">
        <v>845</v>
      </c>
      <c r="O478" s="5" t="s">
        <v>2005</v>
      </c>
      <c r="P478" s="5" t="s">
        <v>62</v>
      </c>
      <c r="Q478" s="5" t="s">
        <v>62</v>
      </c>
      <c r="R478" s="5" t="s">
        <v>63</v>
      </c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5" t="s">
        <v>52</v>
      </c>
      <c r="AK478" s="5" t="s">
        <v>2030</v>
      </c>
      <c r="AL478" s="5" t="s">
        <v>52</v>
      </c>
      <c r="AM478" s="5" t="s">
        <v>52</v>
      </c>
    </row>
    <row r="479" spans="1:39" ht="30" customHeight="1">
      <c r="A479" s="8" t="s">
        <v>210</v>
      </c>
      <c r="B479" s="8" t="s">
        <v>78</v>
      </c>
      <c r="C479" s="8" t="s">
        <v>79</v>
      </c>
      <c r="D479" s="9">
        <v>6.9000000000000006E-2</v>
      </c>
      <c r="E479" s="11">
        <f>단가대비표!O295</f>
        <v>0</v>
      </c>
      <c r="F479" s="12">
        <f t="shared" si="95"/>
        <v>0</v>
      </c>
      <c r="G479" s="11">
        <f>단가대비표!P295</f>
        <v>186665</v>
      </c>
      <c r="H479" s="12">
        <f t="shared" si="96"/>
        <v>12879.8</v>
      </c>
      <c r="I479" s="11">
        <f>단가대비표!V295</f>
        <v>0</v>
      </c>
      <c r="J479" s="12">
        <f t="shared" si="97"/>
        <v>0</v>
      </c>
      <c r="K479" s="11">
        <f t="shared" si="98"/>
        <v>186665</v>
      </c>
      <c r="L479" s="12">
        <f t="shared" si="98"/>
        <v>12879.8</v>
      </c>
      <c r="M479" s="8" t="s">
        <v>1480</v>
      </c>
      <c r="N479" s="5" t="s">
        <v>845</v>
      </c>
      <c r="O479" s="5" t="s">
        <v>211</v>
      </c>
      <c r="P479" s="5" t="s">
        <v>62</v>
      </c>
      <c r="Q479" s="5" t="s">
        <v>62</v>
      </c>
      <c r="R479" s="5" t="s">
        <v>63</v>
      </c>
      <c r="S479" s="1"/>
      <c r="T479" s="1"/>
      <c r="U479" s="1"/>
      <c r="V479" s="1">
        <v>1</v>
      </c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5" t="s">
        <v>52</v>
      </c>
      <c r="AK479" s="5" t="s">
        <v>2031</v>
      </c>
      <c r="AL479" s="5" t="s">
        <v>52</v>
      </c>
      <c r="AM479" s="5" t="s">
        <v>52</v>
      </c>
    </row>
    <row r="480" spans="1:39" ht="30" customHeight="1">
      <c r="A480" s="8" t="s">
        <v>77</v>
      </c>
      <c r="B480" s="8" t="s">
        <v>78</v>
      </c>
      <c r="C480" s="8" t="s">
        <v>79</v>
      </c>
      <c r="D480" s="9">
        <v>1.7999999999999999E-2</v>
      </c>
      <c r="E480" s="11">
        <f>단가대비표!O289</f>
        <v>0</v>
      </c>
      <c r="F480" s="12">
        <f t="shared" si="95"/>
        <v>0</v>
      </c>
      <c r="G480" s="11">
        <f>단가대비표!P289</f>
        <v>130264</v>
      </c>
      <c r="H480" s="12">
        <f t="shared" si="96"/>
        <v>2344.6999999999998</v>
      </c>
      <c r="I480" s="11">
        <f>단가대비표!V289</f>
        <v>0</v>
      </c>
      <c r="J480" s="12">
        <f t="shared" si="97"/>
        <v>0</v>
      </c>
      <c r="K480" s="11">
        <f t="shared" si="98"/>
        <v>130264</v>
      </c>
      <c r="L480" s="12">
        <f t="shared" si="98"/>
        <v>2344.6999999999998</v>
      </c>
      <c r="M480" s="8" t="s">
        <v>1480</v>
      </c>
      <c r="N480" s="5" t="s">
        <v>845</v>
      </c>
      <c r="O480" s="5" t="s">
        <v>80</v>
      </c>
      <c r="P480" s="5" t="s">
        <v>62</v>
      </c>
      <c r="Q480" s="5" t="s">
        <v>62</v>
      </c>
      <c r="R480" s="5" t="s">
        <v>63</v>
      </c>
      <c r="S480" s="1"/>
      <c r="T480" s="1"/>
      <c r="U480" s="1"/>
      <c r="V480" s="1">
        <v>1</v>
      </c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5" t="s">
        <v>52</v>
      </c>
      <c r="AK480" s="5" t="s">
        <v>2032</v>
      </c>
      <c r="AL480" s="5" t="s">
        <v>52</v>
      </c>
      <c r="AM480" s="5" t="s">
        <v>52</v>
      </c>
    </row>
    <row r="481" spans="1:39" ht="30" customHeight="1">
      <c r="A481" s="8" t="s">
        <v>88</v>
      </c>
      <c r="B481" s="8" t="s">
        <v>2009</v>
      </c>
      <c r="C481" s="8" t="s">
        <v>90</v>
      </c>
      <c r="D481" s="9">
        <v>1</v>
      </c>
      <c r="E481" s="11">
        <f>TRUNC(SUMIF(V476:V481, RIGHTB(O481, 1), H476:H481)*U481, 2)</f>
        <v>152.24</v>
      </c>
      <c r="F481" s="12">
        <f t="shared" si="95"/>
        <v>152.19999999999999</v>
      </c>
      <c r="G481" s="11">
        <v>0</v>
      </c>
      <c r="H481" s="12">
        <f t="shared" si="96"/>
        <v>0</v>
      </c>
      <c r="I481" s="11">
        <v>0</v>
      </c>
      <c r="J481" s="12">
        <f t="shared" si="97"/>
        <v>0</v>
      </c>
      <c r="K481" s="11">
        <f t="shared" si="98"/>
        <v>152.19999999999999</v>
      </c>
      <c r="L481" s="12">
        <f t="shared" si="98"/>
        <v>152.19999999999999</v>
      </c>
      <c r="M481" s="8" t="s">
        <v>52</v>
      </c>
      <c r="N481" s="5" t="s">
        <v>845</v>
      </c>
      <c r="O481" s="5" t="s">
        <v>91</v>
      </c>
      <c r="P481" s="5" t="s">
        <v>62</v>
      </c>
      <c r="Q481" s="5" t="s">
        <v>62</v>
      </c>
      <c r="R481" s="5" t="s">
        <v>62</v>
      </c>
      <c r="S481" s="1">
        <v>1</v>
      </c>
      <c r="T481" s="1">
        <v>0</v>
      </c>
      <c r="U481" s="1">
        <v>0.01</v>
      </c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5" t="s">
        <v>52</v>
      </c>
      <c r="AK481" s="5" t="s">
        <v>2033</v>
      </c>
      <c r="AL481" s="5" t="s">
        <v>52</v>
      </c>
      <c r="AM481" s="5" t="s">
        <v>52</v>
      </c>
    </row>
    <row r="482" spans="1:39" ht="30" customHeight="1">
      <c r="A482" s="8" t="s">
        <v>1467</v>
      </c>
      <c r="B482" s="8" t="s">
        <v>52</v>
      </c>
      <c r="C482" s="8" t="s">
        <v>52</v>
      </c>
      <c r="D482" s="9"/>
      <c r="E482" s="11"/>
      <c r="F482" s="12">
        <f>TRUNC(SUMIF(N476:N481, N475, F476:F481),0)</f>
        <v>11758</v>
      </c>
      <c r="G482" s="11"/>
      <c r="H482" s="12">
        <f>TRUNC(SUMIF(N476:N481, N475, H476:H481),0)</f>
        <v>15224</v>
      </c>
      <c r="I482" s="11"/>
      <c r="J482" s="12">
        <f>TRUNC(SUMIF(N476:N481, N475, J476:J481),0)</f>
        <v>0</v>
      </c>
      <c r="K482" s="11"/>
      <c r="L482" s="12">
        <f>F482+H482+J482</f>
        <v>26982</v>
      </c>
      <c r="M482" s="8" t="s">
        <v>52</v>
      </c>
      <c r="N482" s="5" t="s">
        <v>94</v>
      </c>
      <c r="O482" s="5" t="s">
        <v>94</v>
      </c>
      <c r="P482" s="5" t="s">
        <v>52</v>
      </c>
      <c r="Q482" s="5" t="s">
        <v>52</v>
      </c>
      <c r="R482" s="5" t="s">
        <v>52</v>
      </c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5" t="s">
        <v>52</v>
      </c>
      <c r="AK482" s="5" t="s">
        <v>52</v>
      </c>
      <c r="AL482" s="5" t="s">
        <v>52</v>
      </c>
      <c r="AM482" s="5" t="s">
        <v>52</v>
      </c>
    </row>
    <row r="483" spans="1:39" ht="30" customHeight="1">
      <c r="A483" s="9"/>
      <c r="B483" s="9"/>
      <c r="C483" s="9"/>
      <c r="D483" s="9"/>
      <c r="E483" s="11"/>
      <c r="F483" s="12"/>
      <c r="G483" s="11"/>
      <c r="H483" s="12"/>
      <c r="I483" s="11"/>
      <c r="J483" s="12"/>
      <c r="K483" s="11"/>
      <c r="L483" s="12"/>
      <c r="M483" s="9"/>
    </row>
    <row r="484" spans="1:39" ht="30" customHeight="1">
      <c r="A484" s="24" t="s">
        <v>2034</v>
      </c>
      <c r="B484" s="24"/>
      <c r="C484" s="24"/>
      <c r="D484" s="24"/>
      <c r="E484" s="25"/>
      <c r="F484" s="26"/>
      <c r="G484" s="25"/>
      <c r="H484" s="26"/>
      <c r="I484" s="25"/>
      <c r="J484" s="26"/>
      <c r="K484" s="25"/>
      <c r="L484" s="26"/>
      <c r="M484" s="24"/>
      <c r="N484" s="2" t="s">
        <v>515</v>
      </c>
    </row>
    <row r="485" spans="1:39" ht="30" customHeight="1">
      <c r="A485" s="8" t="s">
        <v>623</v>
      </c>
      <c r="B485" s="8" t="s">
        <v>2035</v>
      </c>
      <c r="C485" s="8" t="s">
        <v>99</v>
      </c>
      <c r="D485" s="9">
        <v>0.3</v>
      </c>
      <c r="E485" s="11">
        <f>단가대비표!O136</f>
        <v>2411</v>
      </c>
      <c r="F485" s="12">
        <f t="shared" ref="F485:F490" si="99">TRUNC(E485*D485,1)</f>
        <v>723.3</v>
      </c>
      <c r="G485" s="11">
        <f>단가대비표!P136</f>
        <v>0</v>
      </c>
      <c r="H485" s="12">
        <f t="shared" ref="H485:H490" si="100">TRUNC(G485*D485,1)</f>
        <v>0</v>
      </c>
      <c r="I485" s="11">
        <f>단가대비표!V136</f>
        <v>0</v>
      </c>
      <c r="J485" s="12">
        <f t="shared" ref="J485:J490" si="101">TRUNC(I485*D485,1)</f>
        <v>0</v>
      </c>
      <c r="K485" s="11">
        <f t="shared" ref="K485:L490" si="102">TRUNC(E485+G485+I485,1)</f>
        <v>2411</v>
      </c>
      <c r="L485" s="12">
        <f t="shared" si="102"/>
        <v>723.3</v>
      </c>
      <c r="M485" s="8" t="s">
        <v>52</v>
      </c>
      <c r="N485" s="5" t="s">
        <v>515</v>
      </c>
      <c r="O485" s="5" t="s">
        <v>2036</v>
      </c>
      <c r="P485" s="5" t="s">
        <v>62</v>
      </c>
      <c r="Q485" s="5" t="s">
        <v>62</v>
      </c>
      <c r="R485" s="5" t="s">
        <v>63</v>
      </c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5" t="s">
        <v>52</v>
      </c>
      <c r="AK485" s="5" t="s">
        <v>2037</v>
      </c>
      <c r="AL485" s="5" t="s">
        <v>52</v>
      </c>
      <c r="AM485" s="5" t="s">
        <v>52</v>
      </c>
    </row>
    <row r="486" spans="1:39" ht="30" customHeight="1">
      <c r="A486" s="8" t="s">
        <v>1499</v>
      </c>
      <c r="B486" s="8" t="s">
        <v>486</v>
      </c>
      <c r="C486" s="8" t="s">
        <v>162</v>
      </c>
      <c r="D486" s="9">
        <v>1</v>
      </c>
      <c r="E486" s="11">
        <f>일위대가목록!E8</f>
        <v>7</v>
      </c>
      <c r="F486" s="12">
        <f t="shared" si="99"/>
        <v>7</v>
      </c>
      <c r="G486" s="11">
        <f>일위대가목록!F8</f>
        <v>0</v>
      </c>
      <c r="H486" s="12">
        <f t="shared" si="100"/>
        <v>0</v>
      </c>
      <c r="I486" s="11">
        <f>일위대가목록!G8</f>
        <v>0</v>
      </c>
      <c r="J486" s="12">
        <f t="shared" si="101"/>
        <v>0</v>
      </c>
      <c r="K486" s="11">
        <f t="shared" si="102"/>
        <v>7</v>
      </c>
      <c r="L486" s="12">
        <f t="shared" si="102"/>
        <v>7</v>
      </c>
      <c r="M486" s="8" t="s">
        <v>1500</v>
      </c>
      <c r="N486" s="5" t="s">
        <v>515</v>
      </c>
      <c r="O486" s="5" t="s">
        <v>1498</v>
      </c>
      <c r="P486" s="5" t="s">
        <v>63</v>
      </c>
      <c r="Q486" s="5" t="s">
        <v>62</v>
      </c>
      <c r="R486" s="5" t="s">
        <v>62</v>
      </c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5" t="s">
        <v>52</v>
      </c>
      <c r="AK486" s="5" t="s">
        <v>2038</v>
      </c>
      <c r="AL486" s="5" t="s">
        <v>52</v>
      </c>
      <c r="AM486" s="5" t="s">
        <v>52</v>
      </c>
    </row>
    <row r="487" spans="1:39" ht="30" customHeight="1">
      <c r="A487" s="8" t="s">
        <v>2004</v>
      </c>
      <c r="B487" s="8" t="s">
        <v>52</v>
      </c>
      <c r="C487" s="8" t="s">
        <v>598</v>
      </c>
      <c r="D487" s="9">
        <v>3.5999999999999997E-2</v>
      </c>
      <c r="E487" s="11">
        <f>단가대비표!O89</f>
        <v>5000</v>
      </c>
      <c r="F487" s="12">
        <f t="shared" si="99"/>
        <v>180</v>
      </c>
      <c r="G487" s="11">
        <f>단가대비표!P89</f>
        <v>0</v>
      </c>
      <c r="H487" s="12">
        <f t="shared" si="100"/>
        <v>0</v>
      </c>
      <c r="I487" s="11">
        <f>단가대비표!V89</f>
        <v>0</v>
      </c>
      <c r="J487" s="12">
        <f t="shared" si="101"/>
        <v>0</v>
      </c>
      <c r="K487" s="11">
        <f t="shared" si="102"/>
        <v>5000</v>
      </c>
      <c r="L487" s="12">
        <f t="shared" si="102"/>
        <v>180</v>
      </c>
      <c r="M487" s="8" t="s">
        <v>52</v>
      </c>
      <c r="N487" s="5" t="s">
        <v>515</v>
      </c>
      <c r="O487" s="5" t="s">
        <v>2005</v>
      </c>
      <c r="P487" s="5" t="s">
        <v>62</v>
      </c>
      <c r="Q487" s="5" t="s">
        <v>62</v>
      </c>
      <c r="R487" s="5" t="s">
        <v>63</v>
      </c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5" t="s">
        <v>52</v>
      </c>
      <c r="AK487" s="5" t="s">
        <v>2039</v>
      </c>
      <c r="AL487" s="5" t="s">
        <v>52</v>
      </c>
      <c r="AM487" s="5" t="s">
        <v>52</v>
      </c>
    </row>
    <row r="488" spans="1:39" ht="30" customHeight="1">
      <c r="A488" s="8" t="s">
        <v>210</v>
      </c>
      <c r="B488" s="8" t="s">
        <v>78</v>
      </c>
      <c r="C488" s="8" t="s">
        <v>79</v>
      </c>
      <c r="D488" s="9">
        <v>4.2999999999999997E-2</v>
      </c>
      <c r="E488" s="11">
        <f>단가대비표!O295</f>
        <v>0</v>
      </c>
      <c r="F488" s="12">
        <f t="shared" si="99"/>
        <v>0</v>
      </c>
      <c r="G488" s="11">
        <f>단가대비표!P295</f>
        <v>186665</v>
      </c>
      <c r="H488" s="12">
        <f t="shared" si="100"/>
        <v>8026.5</v>
      </c>
      <c r="I488" s="11">
        <f>단가대비표!V295</f>
        <v>0</v>
      </c>
      <c r="J488" s="12">
        <f t="shared" si="101"/>
        <v>0</v>
      </c>
      <c r="K488" s="11">
        <f t="shared" si="102"/>
        <v>186665</v>
      </c>
      <c r="L488" s="12">
        <f t="shared" si="102"/>
        <v>8026.5</v>
      </c>
      <c r="M488" s="8" t="s">
        <v>1480</v>
      </c>
      <c r="N488" s="5" t="s">
        <v>515</v>
      </c>
      <c r="O488" s="5" t="s">
        <v>211</v>
      </c>
      <c r="P488" s="5" t="s">
        <v>62</v>
      </c>
      <c r="Q488" s="5" t="s">
        <v>62</v>
      </c>
      <c r="R488" s="5" t="s">
        <v>63</v>
      </c>
      <c r="S488" s="1"/>
      <c r="T488" s="1"/>
      <c r="U488" s="1"/>
      <c r="V488" s="1">
        <v>1</v>
      </c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5" t="s">
        <v>52</v>
      </c>
      <c r="AK488" s="5" t="s">
        <v>2040</v>
      </c>
      <c r="AL488" s="5" t="s">
        <v>52</v>
      </c>
      <c r="AM488" s="5" t="s">
        <v>52</v>
      </c>
    </row>
    <row r="489" spans="1:39" ht="30" customHeight="1">
      <c r="A489" s="8" t="s">
        <v>77</v>
      </c>
      <c r="B489" s="8" t="s">
        <v>78</v>
      </c>
      <c r="C489" s="8" t="s">
        <v>79</v>
      </c>
      <c r="D489" s="9">
        <v>2.1999999999999999E-2</v>
      </c>
      <c r="E489" s="11">
        <f>단가대비표!O289</f>
        <v>0</v>
      </c>
      <c r="F489" s="12">
        <f t="shared" si="99"/>
        <v>0</v>
      </c>
      <c r="G489" s="11">
        <f>단가대비표!P289</f>
        <v>130264</v>
      </c>
      <c r="H489" s="12">
        <f t="shared" si="100"/>
        <v>2865.8</v>
      </c>
      <c r="I489" s="11">
        <f>단가대비표!V289</f>
        <v>0</v>
      </c>
      <c r="J489" s="12">
        <f t="shared" si="101"/>
        <v>0</v>
      </c>
      <c r="K489" s="11">
        <f t="shared" si="102"/>
        <v>130264</v>
      </c>
      <c r="L489" s="12">
        <f t="shared" si="102"/>
        <v>2865.8</v>
      </c>
      <c r="M489" s="8" t="s">
        <v>1480</v>
      </c>
      <c r="N489" s="5" t="s">
        <v>515</v>
      </c>
      <c r="O489" s="5" t="s">
        <v>80</v>
      </c>
      <c r="P489" s="5" t="s">
        <v>62</v>
      </c>
      <c r="Q489" s="5" t="s">
        <v>62</v>
      </c>
      <c r="R489" s="5" t="s">
        <v>63</v>
      </c>
      <c r="S489" s="1"/>
      <c r="T489" s="1"/>
      <c r="U489" s="1"/>
      <c r="V489" s="1">
        <v>1</v>
      </c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5" t="s">
        <v>52</v>
      </c>
      <c r="AK489" s="5" t="s">
        <v>2041</v>
      </c>
      <c r="AL489" s="5" t="s">
        <v>52</v>
      </c>
      <c r="AM489" s="5" t="s">
        <v>52</v>
      </c>
    </row>
    <row r="490" spans="1:39" ht="30" customHeight="1">
      <c r="A490" s="8" t="s">
        <v>88</v>
      </c>
      <c r="B490" s="8" t="s">
        <v>2009</v>
      </c>
      <c r="C490" s="8" t="s">
        <v>90</v>
      </c>
      <c r="D490" s="9">
        <v>1</v>
      </c>
      <c r="E490" s="11">
        <f>TRUNC(SUMIF(V485:V490, RIGHTB(O490, 1), H485:H490)*U490, 2)</f>
        <v>108.92</v>
      </c>
      <c r="F490" s="12">
        <f t="shared" si="99"/>
        <v>108.9</v>
      </c>
      <c r="G490" s="11">
        <v>0</v>
      </c>
      <c r="H490" s="12">
        <f t="shared" si="100"/>
        <v>0</v>
      </c>
      <c r="I490" s="11">
        <v>0</v>
      </c>
      <c r="J490" s="12">
        <f t="shared" si="101"/>
        <v>0</v>
      </c>
      <c r="K490" s="11">
        <f t="shared" si="102"/>
        <v>108.9</v>
      </c>
      <c r="L490" s="12">
        <f t="shared" si="102"/>
        <v>108.9</v>
      </c>
      <c r="M490" s="8" t="s">
        <v>52</v>
      </c>
      <c r="N490" s="5" t="s">
        <v>515</v>
      </c>
      <c r="O490" s="5" t="s">
        <v>91</v>
      </c>
      <c r="P490" s="5" t="s">
        <v>62</v>
      </c>
      <c r="Q490" s="5" t="s">
        <v>62</v>
      </c>
      <c r="R490" s="5" t="s">
        <v>62</v>
      </c>
      <c r="S490" s="1">
        <v>1</v>
      </c>
      <c r="T490" s="1">
        <v>0</v>
      </c>
      <c r="U490" s="1">
        <v>0.01</v>
      </c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5" t="s">
        <v>52</v>
      </c>
      <c r="AK490" s="5" t="s">
        <v>2042</v>
      </c>
      <c r="AL490" s="5" t="s">
        <v>52</v>
      </c>
      <c r="AM490" s="5" t="s">
        <v>52</v>
      </c>
    </row>
    <row r="491" spans="1:39" ht="30" customHeight="1">
      <c r="A491" s="8" t="s">
        <v>1467</v>
      </c>
      <c r="B491" s="8" t="s">
        <v>52</v>
      </c>
      <c r="C491" s="8" t="s">
        <v>52</v>
      </c>
      <c r="D491" s="9"/>
      <c r="E491" s="11"/>
      <c r="F491" s="12">
        <f>TRUNC(SUMIF(N485:N490, N484, F485:F490),0)</f>
        <v>1019</v>
      </c>
      <c r="G491" s="11"/>
      <c r="H491" s="12">
        <f>TRUNC(SUMIF(N485:N490, N484, H485:H490),0)</f>
        <v>10892</v>
      </c>
      <c r="I491" s="11"/>
      <c r="J491" s="12">
        <f>TRUNC(SUMIF(N485:N490, N484, J485:J490),0)</f>
        <v>0</v>
      </c>
      <c r="K491" s="11"/>
      <c r="L491" s="12">
        <f>F491+H491+J491</f>
        <v>11911</v>
      </c>
      <c r="M491" s="8" t="s">
        <v>52</v>
      </c>
      <c r="N491" s="5" t="s">
        <v>94</v>
      </c>
      <c r="O491" s="5" t="s">
        <v>94</v>
      </c>
      <c r="P491" s="5" t="s">
        <v>52</v>
      </c>
      <c r="Q491" s="5" t="s">
        <v>52</v>
      </c>
      <c r="R491" s="5" t="s">
        <v>52</v>
      </c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5" t="s">
        <v>52</v>
      </c>
      <c r="AK491" s="5" t="s">
        <v>52</v>
      </c>
      <c r="AL491" s="5" t="s">
        <v>52</v>
      </c>
      <c r="AM491" s="5" t="s">
        <v>52</v>
      </c>
    </row>
    <row r="492" spans="1:39" ht="30" customHeight="1">
      <c r="A492" s="9"/>
      <c r="B492" s="9"/>
      <c r="C492" s="9"/>
      <c r="D492" s="9"/>
      <c r="E492" s="11"/>
      <c r="F492" s="12"/>
      <c r="G492" s="11"/>
      <c r="H492" s="12"/>
      <c r="I492" s="11"/>
      <c r="J492" s="12"/>
      <c r="K492" s="11"/>
      <c r="L492" s="12"/>
      <c r="M492" s="9"/>
    </row>
    <row r="493" spans="1:39" ht="30" customHeight="1">
      <c r="A493" s="24" t="s">
        <v>2043</v>
      </c>
      <c r="B493" s="24"/>
      <c r="C493" s="24"/>
      <c r="D493" s="24"/>
      <c r="E493" s="25"/>
      <c r="F493" s="26"/>
      <c r="G493" s="25"/>
      <c r="H493" s="26"/>
      <c r="I493" s="25"/>
      <c r="J493" s="26"/>
      <c r="K493" s="25"/>
      <c r="L493" s="26"/>
      <c r="M493" s="24"/>
      <c r="N493" s="2" t="s">
        <v>518</v>
      </c>
    </row>
    <row r="494" spans="1:39" ht="30" customHeight="1">
      <c r="A494" s="8" t="s">
        <v>623</v>
      </c>
      <c r="B494" s="8" t="s">
        <v>2044</v>
      </c>
      <c r="C494" s="8" t="s">
        <v>99</v>
      </c>
      <c r="D494" s="9">
        <v>0.3</v>
      </c>
      <c r="E494" s="11">
        <f>단가대비표!O137</f>
        <v>3094</v>
      </c>
      <c r="F494" s="12">
        <f t="shared" ref="F494:F499" si="103">TRUNC(E494*D494,1)</f>
        <v>928.2</v>
      </c>
      <c r="G494" s="11">
        <f>단가대비표!P137</f>
        <v>0</v>
      </c>
      <c r="H494" s="12">
        <f t="shared" ref="H494:H499" si="104">TRUNC(G494*D494,1)</f>
        <v>0</v>
      </c>
      <c r="I494" s="11">
        <f>단가대비표!V137</f>
        <v>0</v>
      </c>
      <c r="J494" s="12">
        <f t="shared" ref="J494:J499" si="105">TRUNC(I494*D494,1)</f>
        <v>0</v>
      </c>
      <c r="K494" s="11">
        <f t="shared" ref="K494:L499" si="106">TRUNC(E494+G494+I494,1)</f>
        <v>3094</v>
      </c>
      <c r="L494" s="12">
        <f t="shared" si="106"/>
        <v>928.2</v>
      </c>
      <c r="M494" s="8" t="s">
        <v>52</v>
      </c>
      <c r="N494" s="5" t="s">
        <v>518</v>
      </c>
      <c r="O494" s="5" t="s">
        <v>2045</v>
      </c>
      <c r="P494" s="5" t="s">
        <v>62</v>
      </c>
      <c r="Q494" s="5" t="s">
        <v>62</v>
      </c>
      <c r="R494" s="5" t="s">
        <v>63</v>
      </c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5" t="s">
        <v>52</v>
      </c>
      <c r="AK494" s="5" t="s">
        <v>2046</v>
      </c>
      <c r="AL494" s="5" t="s">
        <v>52</v>
      </c>
      <c r="AM494" s="5" t="s">
        <v>52</v>
      </c>
    </row>
    <row r="495" spans="1:39" ht="30" customHeight="1">
      <c r="A495" s="8" t="s">
        <v>1499</v>
      </c>
      <c r="B495" s="8" t="s">
        <v>439</v>
      </c>
      <c r="C495" s="8" t="s">
        <v>162</v>
      </c>
      <c r="D495" s="9">
        <v>1</v>
      </c>
      <c r="E495" s="11">
        <f>일위대가목록!E9</f>
        <v>9</v>
      </c>
      <c r="F495" s="12">
        <f t="shared" si="103"/>
        <v>9</v>
      </c>
      <c r="G495" s="11">
        <f>일위대가목록!F9</f>
        <v>0</v>
      </c>
      <c r="H495" s="12">
        <f t="shared" si="104"/>
        <v>0</v>
      </c>
      <c r="I495" s="11">
        <f>일위대가목록!G9</f>
        <v>0</v>
      </c>
      <c r="J495" s="12">
        <f t="shared" si="105"/>
        <v>0</v>
      </c>
      <c r="K495" s="11">
        <f t="shared" si="106"/>
        <v>9</v>
      </c>
      <c r="L495" s="12">
        <f t="shared" si="106"/>
        <v>9</v>
      </c>
      <c r="M495" s="8" t="s">
        <v>1512</v>
      </c>
      <c r="N495" s="5" t="s">
        <v>518</v>
      </c>
      <c r="O495" s="5" t="s">
        <v>1511</v>
      </c>
      <c r="P495" s="5" t="s">
        <v>63</v>
      </c>
      <c r="Q495" s="5" t="s">
        <v>62</v>
      </c>
      <c r="R495" s="5" t="s">
        <v>62</v>
      </c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5" t="s">
        <v>52</v>
      </c>
      <c r="AK495" s="5" t="s">
        <v>2047</v>
      </c>
      <c r="AL495" s="5" t="s">
        <v>52</v>
      </c>
      <c r="AM495" s="5" t="s">
        <v>52</v>
      </c>
    </row>
    <row r="496" spans="1:39" ht="30" customHeight="1">
      <c r="A496" s="8" t="s">
        <v>2004</v>
      </c>
      <c r="B496" s="8" t="s">
        <v>52</v>
      </c>
      <c r="C496" s="8" t="s">
        <v>598</v>
      </c>
      <c r="D496" s="9">
        <v>8.4000000000000005E-2</v>
      </c>
      <c r="E496" s="11">
        <f>단가대비표!O89</f>
        <v>5000</v>
      </c>
      <c r="F496" s="12">
        <f t="shared" si="103"/>
        <v>420</v>
      </c>
      <c r="G496" s="11">
        <f>단가대비표!P89</f>
        <v>0</v>
      </c>
      <c r="H496" s="12">
        <f t="shared" si="104"/>
        <v>0</v>
      </c>
      <c r="I496" s="11">
        <f>단가대비표!V89</f>
        <v>0</v>
      </c>
      <c r="J496" s="12">
        <f t="shared" si="105"/>
        <v>0</v>
      </c>
      <c r="K496" s="11">
        <f t="shared" si="106"/>
        <v>5000</v>
      </c>
      <c r="L496" s="12">
        <f t="shared" si="106"/>
        <v>420</v>
      </c>
      <c r="M496" s="8" t="s">
        <v>52</v>
      </c>
      <c r="N496" s="5" t="s">
        <v>518</v>
      </c>
      <c r="O496" s="5" t="s">
        <v>2005</v>
      </c>
      <c r="P496" s="5" t="s">
        <v>62</v>
      </c>
      <c r="Q496" s="5" t="s">
        <v>62</v>
      </c>
      <c r="R496" s="5" t="s">
        <v>63</v>
      </c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5" t="s">
        <v>52</v>
      </c>
      <c r="AK496" s="5" t="s">
        <v>2048</v>
      </c>
      <c r="AL496" s="5" t="s">
        <v>52</v>
      </c>
      <c r="AM496" s="5" t="s">
        <v>52</v>
      </c>
    </row>
    <row r="497" spans="1:39" ht="30" customHeight="1">
      <c r="A497" s="8" t="s">
        <v>210</v>
      </c>
      <c r="B497" s="8" t="s">
        <v>78</v>
      </c>
      <c r="C497" s="8" t="s">
        <v>79</v>
      </c>
      <c r="D497" s="9">
        <v>4.2999999999999997E-2</v>
      </c>
      <c r="E497" s="11">
        <f>단가대비표!O295</f>
        <v>0</v>
      </c>
      <c r="F497" s="12">
        <f t="shared" si="103"/>
        <v>0</v>
      </c>
      <c r="G497" s="11">
        <f>단가대비표!P295</f>
        <v>186665</v>
      </c>
      <c r="H497" s="12">
        <f t="shared" si="104"/>
        <v>8026.5</v>
      </c>
      <c r="I497" s="11">
        <f>단가대비표!V295</f>
        <v>0</v>
      </c>
      <c r="J497" s="12">
        <f t="shared" si="105"/>
        <v>0</v>
      </c>
      <c r="K497" s="11">
        <f t="shared" si="106"/>
        <v>186665</v>
      </c>
      <c r="L497" s="12">
        <f t="shared" si="106"/>
        <v>8026.5</v>
      </c>
      <c r="M497" s="8" t="s">
        <v>1480</v>
      </c>
      <c r="N497" s="5" t="s">
        <v>518</v>
      </c>
      <c r="O497" s="5" t="s">
        <v>211</v>
      </c>
      <c r="P497" s="5" t="s">
        <v>62</v>
      </c>
      <c r="Q497" s="5" t="s">
        <v>62</v>
      </c>
      <c r="R497" s="5" t="s">
        <v>63</v>
      </c>
      <c r="S497" s="1"/>
      <c r="T497" s="1"/>
      <c r="U497" s="1"/>
      <c r="V497" s="1">
        <v>1</v>
      </c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5" t="s">
        <v>52</v>
      </c>
      <c r="AK497" s="5" t="s">
        <v>2049</v>
      </c>
      <c r="AL497" s="5" t="s">
        <v>52</v>
      </c>
      <c r="AM497" s="5" t="s">
        <v>52</v>
      </c>
    </row>
    <row r="498" spans="1:39" ht="30" customHeight="1">
      <c r="A498" s="8" t="s">
        <v>77</v>
      </c>
      <c r="B498" s="8" t="s">
        <v>78</v>
      </c>
      <c r="C498" s="8" t="s">
        <v>79</v>
      </c>
      <c r="D498" s="9">
        <v>2.1999999999999999E-2</v>
      </c>
      <c r="E498" s="11">
        <f>단가대비표!O289</f>
        <v>0</v>
      </c>
      <c r="F498" s="12">
        <f t="shared" si="103"/>
        <v>0</v>
      </c>
      <c r="G498" s="11">
        <f>단가대비표!P289</f>
        <v>130264</v>
      </c>
      <c r="H498" s="12">
        <f t="shared" si="104"/>
        <v>2865.8</v>
      </c>
      <c r="I498" s="11">
        <f>단가대비표!V289</f>
        <v>0</v>
      </c>
      <c r="J498" s="12">
        <f t="shared" si="105"/>
        <v>0</v>
      </c>
      <c r="K498" s="11">
        <f t="shared" si="106"/>
        <v>130264</v>
      </c>
      <c r="L498" s="12">
        <f t="shared" si="106"/>
        <v>2865.8</v>
      </c>
      <c r="M498" s="8" t="s">
        <v>1480</v>
      </c>
      <c r="N498" s="5" t="s">
        <v>518</v>
      </c>
      <c r="O498" s="5" t="s">
        <v>80</v>
      </c>
      <c r="P498" s="5" t="s">
        <v>62</v>
      </c>
      <c r="Q498" s="5" t="s">
        <v>62</v>
      </c>
      <c r="R498" s="5" t="s">
        <v>63</v>
      </c>
      <c r="S498" s="1"/>
      <c r="T498" s="1"/>
      <c r="U498" s="1"/>
      <c r="V498" s="1">
        <v>1</v>
      </c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5" t="s">
        <v>52</v>
      </c>
      <c r="AK498" s="5" t="s">
        <v>2050</v>
      </c>
      <c r="AL498" s="5" t="s">
        <v>52</v>
      </c>
      <c r="AM498" s="5" t="s">
        <v>52</v>
      </c>
    </row>
    <row r="499" spans="1:39" ht="30" customHeight="1">
      <c r="A499" s="8" t="s">
        <v>88</v>
      </c>
      <c r="B499" s="8" t="s">
        <v>2009</v>
      </c>
      <c r="C499" s="8" t="s">
        <v>90</v>
      </c>
      <c r="D499" s="9">
        <v>1</v>
      </c>
      <c r="E499" s="11">
        <f>TRUNC(SUMIF(V494:V499, RIGHTB(O499, 1), H494:H499)*U499, 2)</f>
        <v>108.92</v>
      </c>
      <c r="F499" s="12">
        <f t="shared" si="103"/>
        <v>108.9</v>
      </c>
      <c r="G499" s="11">
        <v>0</v>
      </c>
      <c r="H499" s="12">
        <f t="shared" si="104"/>
        <v>0</v>
      </c>
      <c r="I499" s="11">
        <v>0</v>
      </c>
      <c r="J499" s="12">
        <f t="shared" si="105"/>
        <v>0</v>
      </c>
      <c r="K499" s="11">
        <f t="shared" si="106"/>
        <v>108.9</v>
      </c>
      <c r="L499" s="12">
        <f t="shared" si="106"/>
        <v>108.9</v>
      </c>
      <c r="M499" s="8" t="s">
        <v>52</v>
      </c>
      <c r="N499" s="5" t="s">
        <v>518</v>
      </c>
      <c r="O499" s="5" t="s">
        <v>91</v>
      </c>
      <c r="P499" s="5" t="s">
        <v>62</v>
      </c>
      <c r="Q499" s="5" t="s">
        <v>62</v>
      </c>
      <c r="R499" s="5" t="s">
        <v>62</v>
      </c>
      <c r="S499" s="1">
        <v>1</v>
      </c>
      <c r="T499" s="1">
        <v>0</v>
      </c>
      <c r="U499" s="1">
        <v>0.01</v>
      </c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5" t="s">
        <v>52</v>
      </c>
      <c r="AK499" s="5" t="s">
        <v>2051</v>
      </c>
      <c r="AL499" s="5" t="s">
        <v>52</v>
      </c>
      <c r="AM499" s="5" t="s">
        <v>52</v>
      </c>
    </row>
    <row r="500" spans="1:39" ht="30" customHeight="1">
      <c r="A500" s="8" t="s">
        <v>1467</v>
      </c>
      <c r="B500" s="8" t="s">
        <v>52</v>
      </c>
      <c r="C500" s="8" t="s">
        <v>52</v>
      </c>
      <c r="D500" s="9"/>
      <c r="E500" s="11"/>
      <c r="F500" s="12">
        <f>TRUNC(SUMIF(N494:N499, N493, F494:F499),0)</f>
        <v>1466</v>
      </c>
      <c r="G500" s="11"/>
      <c r="H500" s="12">
        <f>TRUNC(SUMIF(N494:N499, N493, H494:H499),0)</f>
        <v>10892</v>
      </c>
      <c r="I500" s="11"/>
      <c r="J500" s="12">
        <f>TRUNC(SUMIF(N494:N499, N493, J494:J499),0)</f>
        <v>0</v>
      </c>
      <c r="K500" s="11"/>
      <c r="L500" s="12">
        <f>F500+H500+J500</f>
        <v>12358</v>
      </c>
      <c r="M500" s="8" t="s">
        <v>52</v>
      </c>
      <c r="N500" s="5" t="s">
        <v>94</v>
      </c>
      <c r="O500" s="5" t="s">
        <v>94</v>
      </c>
      <c r="P500" s="5" t="s">
        <v>52</v>
      </c>
      <c r="Q500" s="5" t="s">
        <v>52</v>
      </c>
      <c r="R500" s="5" t="s">
        <v>52</v>
      </c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5" t="s">
        <v>52</v>
      </c>
      <c r="AK500" s="5" t="s">
        <v>52</v>
      </c>
      <c r="AL500" s="5" t="s">
        <v>52</v>
      </c>
      <c r="AM500" s="5" t="s">
        <v>52</v>
      </c>
    </row>
    <row r="501" spans="1:39" ht="30" customHeight="1">
      <c r="A501" s="9"/>
      <c r="B501" s="9"/>
      <c r="C501" s="9"/>
      <c r="D501" s="9"/>
      <c r="E501" s="11"/>
      <c r="F501" s="12"/>
      <c r="G501" s="11"/>
      <c r="H501" s="12"/>
      <c r="I501" s="11"/>
      <c r="J501" s="12"/>
      <c r="K501" s="11"/>
      <c r="L501" s="12"/>
      <c r="M501" s="9"/>
    </row>
    <row r="502" spans="1:39" ht="30" customHeight="1">
      <c r="A502" s="24" t="s">
        <v>2052</v>
      </c>
      <c r="B502" s="24"/>
      <c r="C502" s="24"/>
      <c r="D502" s="24"/>
      <c r="E502" s="25"/>
      <c r="F502" s="26"/>
      <c r="G502" s="25"/>
      <c r="H502" s="26"/>
      <c r="I502" s="25"/>
      <c r="J502" s="26"/>
      <c r="K502" s="25"/>
      <c r="L502" s="26"/>
      <c r="M502" s="24"/>
      <c r="N502" s="2" t="s">
        <v>521</v>
      </c>
    </row>
    <row r="503" spans="1:39" ht="30" customHeight="1">
      <c r="A503" s="8" t="s">
        <v>623</v>
      </c>
      <c r="B503" s="8" t="s">
        <v>2000</v>
      </c>
      <c r="C503" s="8" t="s">
        <v>99</v>
      </c>
      <c r="D503" s="9">
        <v>0.3</v>
      </c>
      <c r="E503" s="11">
        <f>단가대비표!O138</f>
        <v>3554</v>
      </c>
      <c r="F503" s="12">
        <f t="shared" ref="F503:F508" si="107">TRUNC(E503*D503,1)</f>
        <v>1066.2</v>
      </c>
      <c r="G503" s="11">
        <f>단가대비표!P138</f>
        <v>0</v>
      </c>
      <c r="H503" s="12">
        <f t="shared" ref="H503:H508" si="108">TRUNC(G503*D503,1)</f>
        <v>0</v>
      </c>
      <c r="I503" s="11">
        <f>단가대비표!V138</f>
        <v>0</v>
      </c>
      <c r="J503" s="12">
        <f t="shared" ref="J503:J508" si="109">TRUNC(I503*D503,1)</f>
        <v>0</v>
      </c>
      <c r="K503" s="11">
        <f t="shared" ref="K503:L508" si="110">TRUNC(E503+G503+I503,1)</f>
        <v>3554</v>
      </c>
      <c r="L503" s="12">
        <f t="shared" si="110"/>
        <v>1066.2</v>
      </c>
      <c r="M503" s="8" t="s">
        <v>52</v>
      </c>
      <c r="N503" s="5" t="s">
        <v>521</v>
      </c>
      <c r="O503" s="5" t="s">
        <v>2001</v>
      </c>
      <c r="P503" s="5" t="s">
        <v>62</v>
      </c>
      <c r="Q503" s="5" t="s">
        <v>62</v>
      </c>
      <c r="R503" s="5" t="s">
        <v>63</v>
      </c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5" t="s">
        <v>52</v>
      </c>
      <c r="AK503" s="5" t="s">
        <v>2053</v>
      </c>
      <c r="AL503" s="5" t="s">
        <v>52</v>
      </c>
      <c r="AM503" s="5" t="s">
        <v>52</v>
      </c>
    </row>
    <row r="504" spans="1:39" ht="30" customHeight="1">
      <c r="A504" s="8" t="s">
        <v>1499</v>
      </c>
      <c r="B504" s="8" t="s">
        <v>1517</v>
      </c>
      <c r="C504" s="8" t="s">
        <v>162</v>
      </c>
      <c r="D504" s="9">
        <v>1</v>
      </c>
      <c r="E504" s="11">
        <f>일위대가목록!E10</f>
        <v>10</v>
      </c>
      <c r="F504" s="12">
        <f t="shared" si="107"/>
        <v>10</v>
      </c>
      <c r="G504" s="11">
        <f>일위대가목록!F10</f>
        <v>0</v>
      </c>
      <c r="H504" s="12">
        <f t="shared" si="108"/>
        <v>0</v>
      </c>
      <c r="I504" s="11">
        <f>일위대가목록!G10</f>
        <v>0</v>
      </c>
      <c r="J504" s="12">
        <f t="shared" si="109"/>
        <v>0</v>
      </c>
      <c r="K504" s="11">
        <f t="shared" si="110"/>
        <v>10</v>
      </c>
      <c r="L504" s="12">
        <f t="shared" si="110"/>
        <v>10</v>
      </c>
      <c r="M504" s="8" t="s">
        <v>1518</v>
      </c>
      <c r="N504" s="5" t="s">
        <v>521</v>
      </c>
      <c r="O504" s="5" t="s">
        <v>1516</v>
      </c>
      <c r="P504" s="5" t="s">
        <v>63</v>
      </c>
      <c r="Q504" s="5" t="s">
        <v>62</v>
      </c>
      <c r="R504" s="5" t="s">
        <v>62</v>
      </c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5" t="s">
        <v>52</v>
      </c>
      <c r="AK504" s="5" t="s">
        <v>2054</v>
      </c>
      <c r="AL504" s="5" t="s">
        <v>52</v>
      </c>
      <c r="AM504" s="5" t="s">
        <v>52</v>
      </c>
    </row>
    <row r="505" spans="1:39" ht="30" customHeight="1">
      <c r="A505" s="8" t="s">
        <v>2004</v>
      </c>
      <c r="B505" s="8" t="s">
        <v>52</v>
      </c>
      <c r="C505" s="8" t="s">
        <v>598</v>
      </c>
      <c r="D505" s="9">
        <v>0.12</v>
      </c>
      <c r="E505" s="11">
        <f>단가대비표!O89</f>
        <v>5000</v>
      </c>
      <c r="F505" s="12">
        <f t="shared" si="107"/>
        <v>600</v>
      </c>
      <c r="G505" s="11">
        <f>단가대비표!P89</f>
        <v>0</v>
      </c>
      <c r="H505" s="12">
        <f t="shared" si="108"/>
        <v>0</v>
      </c>
      <c r="I505" s="11">
        <f>단가대비표!V89</f>
        <v>0</v>
      </c>
      <c r="J505" s="12">
        <f t="shared" si="109"/>
        <v>0</v>
      </c>
      <c r="K505" s="11">
        <f t="shared" si="110"/>
        <v>5000</v>
      </c>
      <c r="L505" s="12">
        <f t="shared" si="110"/>
        <v>600</v>
      </c>
      <c r="M505" s="8" t="s">
        <v>52</v>
      </c>
      <c r="N505" s="5" t="s">
        <v>521</v>
      </c>
      <c r="O505" s="5" t="s">
        <v>2005</v>
      </c>
      <c r="P505" s="5" t="s">
        <v>62</v>
      </c>
      <c r="Q505" s="5" t="s">
        <v>62</v>
      </c>
      <c r="R505" s="5" t="s">
        <v>63</v>
      </c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5" t="s">
        <v>52</v>
      </c>
      <c r="AK505" s="5" t="s">
        <v>2055</v>
      </c>
      <c r="AL505" s="5" t="s">
        <v>52</v>
      </c>
      <c r="AM505" s="5" t="s">
        <v>52</v>
      </c>
    </row>
    <row r="506" spans="1:39" ht="30" customHeight="1">
      <c r="A506" s="8" t="s">
        <v>210</v>
      </c>
      <c r="B506" s="8" t="s">
        <v>78</v>
      </c>
      <c r="C506" s="8" t="s">
        <v>79</v>
      </c>
      <c r="D506" s="9">
        <v>4.2999999999999997E-2</v>
      </c>
      <c r="E506" s="11">
        <f>단가대비표!O295</f>
        <v>0</v>
      </c>
      <c r="F506" s="12">
        <f t="shared" si="107"/>
        <v>0</v>
      </c>
      <c r="G506" s="11">
        <f>단가대비표!P295</f>
        <v>186665</v>
      </c>
      <c r="H506" s="12">
        <f t="shared" si="108"/>
        <v>8026.5</v>
      </c>
      <c r="I506" s="11">
        <f>단가대비표!V295</f>
        <v>0</v>
      </c>
      <c r="J506" s="12">
        <f t="shared" si="109"/>
        <v>0</v>
      </c>
      <c r="K506" s="11">
        <f t="shared" si="110"/>
        <v>186665</v>
      </c>
      <c r="L506" s="12">
        <f t="shared" si="110"/>
        <v>8026.5</v>
      </c>
      <c r="M506" s="8" t="s">
        <v>1480</v>
      </c>
      <c r="N506" s="5" t="s">
        <v>521</v>
      </c>
      <c r="O506" s="5" t="s">
        <v>211</v>
      </c>
      <c r="P506" s="5" t="s">
        <v>62</v>
      </c>
      <c r="Q506" s="5" t="s">
        <v>62</v>
      </c>
      <c r="R506" s="5" t="s">
        <v>63</v>
      </c>
      <c r="S506" s="1"/>
      <c r="T506" s="1"/>
      <c r="U506" s="1"/>
      <c r="V506" s="1">
        <v>1</v>
      </c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5" t="s">
        <v>52</v>
      </c>
      <c r="AK506" s="5" t="s">
        <v>2056</v>
      </c>
      <c r="AL506" s="5" t="s">
        <v>52</v>
      </c>
      <c r="AM506" s="5" t="s">
        <v>52</v>
      </c>
    </row>
    <row r="507" spans="1:39" ht="30" customHeight="1">
      <c r="A507" s="8" t="s">
        <v>77</v>
      </c>
      <c r="B507" s="8" t="s">
        <v>78</v>
      </c>
      <c r="C507" s="8" t="s">
        <v>79</v>
      </c>
      <c r="D507" s="9">
        <v>2.1999999999999999E-2</v>
      </c>
      <c r="E507" s="11">
        <f>단가대비표!O289</f>
        <v>0</v>
      </c>
      <c r="F507" s="12">
        <f t="shared" si="107"/>
        <v>0</v>
      </c>
      <c r="G507" s="11">
        <f>단가대비표!P289</f>
        <v>130264</v>
      </c>
      <c r="H507" s="12">
        <f t="shared" si="108"/>
        <v>2865.8</v>
      </c>
      <c r="I507" s="11">
        <f>단가대비표!V289</f>
        <v>0</v>
      </c>
      <c r="J507" s="12">
        <f t="shared" si="109"/>
        <v>0</v>
      </c>
      <c r="K507" s="11">
        <f t="shared" si="110"/>
        <v>130264</v>
      </c>
      <c r="L507" s="12">
        <f t="shared" si="110"/>
        <v>2865.8</v>
      </c>
      <c r="M507" s="8" t="s">
        <v>1480</v>
      </c>
      <c r="N507" s="5" t="s">
        <v>521</v>
      </c>
      <c r="O507" s="5" t="s">
        <v>80</v>
      </c>
      <c r="P507" s="5" t="s">
        <v>62</v>
      </c>
      <c r="Q507" s="5" t="s">
        <v>62</v>
      </c>
      <c r="R507" s="5" t="s">
        <v>63</v>
      </c>
      <c r="S507" s="1"/>
      <c r="T507" s="1"/>
      <c r="U507" s="1"/>
      <c r="V507" s="1">
        <v>1</v>
      </c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5" t="s">
        <v>52</v>
      </c>
      <c r="AK507" s="5" t="s">
        <v>2057</v>
      </c>
      <c r="AL507" s="5" t="s">
        <v>52</v>
      </c>
      <c r="AM507" s="5" t="s">
        <v>52</v>
      </c>
    </row>
    <row r="508" spans="1:39" ht="30" customHeight="1">
      <c r="A508" s="8" t="s">
        <v>88</v>
      </c>
      <c r="B508" s="8" t="s">
        <v>2009</v>
      </c>
      <c r="C508" s="8" t="s">
        <v>90</v>
      </c>
      <c r="D508" s="9">
        <v>1</v>
      </c>
      <c r="E508" s="11">
        <f>TRUNC(SUMIF(V503:V508, RIGHTB(O508, 1), H503:H508)*U508, 2)</f>
        <v>108.92</v>
      </c>
      <c r="F508" s="12">
        <f t="shared" si="107"/>
        <v>108.9</v>
      </c>
      <c r="G508" s="11">
        <v>0</v>
      </c>
      <c r="H508" s="12">
        <f t="shared" si="108"/>
        <v>0</v>
      </c>
      <c r="I508" s="11">
        <v>0</v>
      </c>
      <c r="J508" s="12">
        <f t="shared" si="109"/>
        <v>0</v>
      </c>
      <c r="K508" s="11">
        <f t="shared" si="110"/>
        <v>108.9</v>
      </c>
      <c r="L508" s="12">
        <f t="shared" si="110"/>
        <v>108.9</v>
      </c>
      <c r="M508" s="8" t="s">
        <v>52</v>
      </c>
      <c r="N508" s="5" t="s">
        <v>521</v>
      </c>
      <c r="O508" s="5" t="s">
        <v>91</v>
      </c>
      <c r="P508" s="5" t="s">
        <v>62</v>
      </c>
      <c r="Q508" s="5" t="s">
        <v>62</v>
      </c>
      <c r="R508" s="5" t="s">
        <v>62</v>
      </c>
      <c r="S508" s="1">
        <v>1</v>
      </c>
      <c r="T508" s="1">
        <v>0</v>
      </c>
      <c r="U508" s="1">
        <v>0.01</v>
      </c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5" t="s">
        <v>52</v>
      </c>
      <c r="AK508" s="5" t="s">
        <v>2058</v>
      </c>
      <c r="AL508" s="5" t="s">
        <v>52</v>
      </c>
      <c r="AM508" s="5" t="s">
        <v>52</v>
      </c>
    </row>
    <row r="509" spans="1:39" ht="30" customHeight="1">
      <c r="A509" s="8" t="s">
        <v>1467</v>
      </c>
      <c r="B509" s="8" t="s">
        <v>52</v>
      </c>
      <c r="C509" s="8" t="s">
        <v>52</v>
      </c>
      <c r="D509" s="9"/>
      <c r="E509" s="11"/>
      <c r="F509" s="12">
        <f>TRUNC(SUMIF(N503:N508, N502, F503:F508),0)</f>
        <v>1785</v>
      </c>
      <c r="G509" s="11"/>
      <c r="H509" s="12">
        <f>TRUNC(SUMIF(N503:N508, N502, H503:H508),0)</f>
        <v>10892</v>
      </c>
      <c r="I509" s="11"/>
      <c r="J509" s="12">
        <f>TRUNC(SUMIF(N503:N508, N502, J503:J508),0)</f>
        <v>0</v>
      </c>
      <c r="K509" s="11"/>
      <c r="L509" s="12">
        <f>F509+H509+J509</f>
        <v>12677</v>
      </c>
      <c r="M509" s="8" t="s">
        <v>52</v>
      </c>
      <c r="N509" s="5" t="s">
        <v>94</v>
      </c>
      <c r="O509" s="5" t="s">
        <v>94</v>
      </c>
      <c r="P509" s="5" t="s">
        <v>52</v>
      </c>
      <c r="Q509" s="5" t="s">
        <v>52</v>
      </c>
      <c r="R509" s="5" t="s">
        <v>52</v>
      </c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5" t="s">
        <v>52</v>
      </c>
      <c r="AK509" s="5" t="s">
        <v>52</v>
      </c>
      <c r="AL509" s="5" t="s">
        <v>52</v>
      </c>
      <c r="AM509" s="5" t="s">
        <v>52</v>
      </c>
    </row>
    <row r="510" spans="1:39" ht="30" customHeight="1">
      <c r="A510" s="9"/>
      <c r="B510" s="9"/>
      <c r="C510" s="9"/>
      <c r="D510" s="9"/>
      <c r="E510" s="11"/>
      <c r="F510" s="12"/>
      <c r="G510" s="11"/>
      <c r="H510" s="12"/>
      <c r="I510" s="11"/>
      <c r="J510" s="12"/>
      <c r="K510" s="11"/>
      <c r="L510" s="12"/>
      <c r="M510" s="9"/>
    </row>
    <row r="511" spans="1:39" ht="30" customHeight="1">
      <c r="A511" s="24" t="s">
        <v>2059</v>
      </c>
      <c r="B511" s="24"/>
      <c r="C511" s="24"/>
      <c r="D511" s="24"/>
      <c r="E511" s="25"/>
      <c r="F511" s="26"/>
      <c r="G511" s="25"/>
      <c r="H511" s="26"/>
      <c r="I511" s="25"/>
      <c r="J511" s="26"/>
      <c r="K511" s="25"/>
      <c r="L511" s="26"/>
      <c r="M511" s="24"/>
      <c r="N511" s="2" t="s">
        <v>525</v>
      </c>
    </row>
    <row r="512" spans="1:39" ht="30" customHeight="1">
      <c r="A512" s="8" t="s">
        <v>623</v>
      </c>
      <c r="B512" s="8" t="s">
        <v>2044</v>
      </c>
      <c r="C512" s="8" t="s">
        <v>99</v>
      </c>
      <c r="D512" s="9">
        <v>0.3</v>
      </c>
      <c r="E512" s="11">
        <f>단가대비표!O137</f>
        <v>3094</v>
      </c>
      <c r="F512" s="12">
        <f t="shared" ref="F512:F520" si="111">TRUNC(E512*D512,1)</f>
        <v>928.2</v>
      </c>
      <c r="G512" s="11">
        <f>단가대비표!P137</f>
        <v>0</v>
      </c>
      <c r="H512" s="12">
        <f t="shared" ref="H512:H520" si="112">TRUNC(G512*D512,1)</f>
        <v>0</v>
      </c>
      <c r="I512" s="11">
        <f>단가대비표!V137</f>
        <v>0</v>
      </c>
      <c r="J512" s="12">
        <f t="shared" ref="J512:J520" si="113">TRUNC(I512*D512,1)</f>
        <v>0</v>
      </c>
      <c r="K512" s="11">
        <f t="shared" ref="K512:K520" si="114">TRUNC(E512+G512+I512,1)</f>
        <v>3094</v>
      </c>
      <c r="L512" s="12">
        <f t="shared" ref="L512:L520" si="115">TRUNC(F512+H512+J512,1)</f>
        <v>928.2</v>
      </c>
      <c r="M512" s="8" t="s">
        <v>52</v>
      </c>
      <c r="N512" s="5" t="s">
        <v>525</v>
      </c>
      <c r="O512" s="5" t="s">
        <v>2045</v>
      </c>
      <c r="P512" s="5" t="s">
        <v>62</v>
      </c>
      <c r="Q512" s="5" t="s">
        <v>62</v>
      </c>
      <c r="R512" s="5" t="s">
        <v>63</v>
      </c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5" t="s">
        <v>52</v>
      </c>
      <c r="AK512" s="5" t="s">
        <v>2060</v>
      </c>
      <c r="AL512" s="5" t="s">
        <v>52</v>
      </c>
      <c r="AM512" s="5" t="s">
        <v>52</v>
      </c>
    </row>
    <row r="513" spans="1:39" ht="30" customHeight="1">
      <c r="A513" s="8" t="s">
        <v>1499</v>
      </c>
      <c r="B513" s="8" t="s">
        <v>439</v>
      </c>
      <c r="C513" s="8" t="s">
        <v>162</v>
      </c>
      <c r="D513" s="9">
        <v>1</v>
      </c>
      <c r="E513" s="11">
        <f>일위대가목록!E9</f>
        <v>9</v>
      </c>
      <c r="F513" s="12">
        <f t="shared" si="111"/>
        <v>9</v>
      </c>
      <c r="G513" s="11">
        <f>일위대가목록!F9</f>
        <v>0</v>
      </c>
      <c r="H513" s="12">
        <f t="shared" si="112"/>
        <v>0</v>
      </c>
      <c r="I513" s="11">
        <f>일위대가목록!G9</f>
        <v>0</v>
      </c>
      <c r="J513" s="12">
        <f t="shared" si="113"/>
        <v>0</v>
      </c>
      <c r="K513" s="11">
        <f t="shared" si="114"/>
        <v>9</v>
      </c>
      <c r="L513" s="12">
        <f t="shared" si="115"/>
        <v>9</v>
      </c>
      <c r="M513" s="8" t="s">
        <v>1512</v>
      </c>
      <c r="N513" s="5" t="s">
        <v>525</v>
      </c>
      <c r="O513" s="5" t="s">
        <v>1511</v>
      </c>
      <c r="P513" s="5" t="s">
        <v>63</v>
      </c>
      <c r="Q513" s="5" t="s">
        <v>62</v>
      </c>
      <c r="R513" s="5" t="s">
        <v>62</v>
      </c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5" t="s">
        <v>52</v>
      </c>
      <c r="AK513" s="5" t="s">
        <v>2061</v>
      </c>
      <c r="AL513" s="5" t="s">
        <v>52</v>
      </c>
      <c r="AM513" s="5" t="s">
        <v>52</v>
      </c>
    </row>
    <row r="514" spans="1:39" ht="30" customHeight="1">
      <c r="A514" s="8" t="s">
        <v>2062</v>
      </c>
      <c r="B514" s="8" t="s">
        <v>2063</v>
      </c>
      <c r="C514" s="8" t="s">
        <v>598</v>
      </c>
      <c r="D514" s="9">
        <v>0.26500000000000001</v>
      </c>
      <c r="E514" s="11">
        <f>단가대비표!O65</f>
        <v>628</v>
      </c>
      <c r="F514" s="12">
        <f t="shared" si="111"/>
        <v>166.4</v>
      </c>
      <c r="G514" s="11">
        <f>단가대비표!P65</f>
        <v>0</v>
      </c>
      <c r="H514" s="12">
        <f t="shared" si="112"/>
        <v>0</v>
      </c>
      <c r="I514" s="11">
        <f>단가대비표!V65</f>
        <v>0</v>
      </c>
      <c r="J514" s="12">
        <f t="shared" si="113"/>
        <v>0</v>
      </c>
      <c r="K514" s="11">
        <f t="shared" si="114"/>
        <v>628</v>
      </c>
      <c r="L514" s="12">
        <f t="shared" si="115"/>
        <v>166.4</v>
      </c>
      <c r="M514" s="8" t="s">
        <v>52</v>
      </c>
      <c r="N514" s="5" t="s">
        <v>525</v>
      </c>
      <c r="O514" s="5" t="s">
        <v>2064</v>
      </c>
      <c r="P514" s="5" t="s">
        <v>62</v>
      </c>
      <c r="Q514" s="5" t="s">
        <v>62</v>
      </c>
      <c r="R514" s="5" t="s">
        <v>63</v>
      </c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5" t="s">
        <v>52</v>
      </c>
      <c r="AK514" s="5" t="s">
        <v>2065</v>
      </c>
      <c r="AL514" s="5" t="s">
        <v>52</v>
      </c>
      <c r="AM514" s="5" t="s">
        <v>52</v>
      </c>
    </row>
    <row r="515" spans="1:39" ht="30" customHeight="1">
      <c r="A515" s="8" t="s">
        <v>2066</v>
      </c>
      <c r="B515" s="8" t="s">
        <v>2067</v>
      </c>
      <c r="C515" s="8" t="s">
        <v>99</v>
      </c>
      <c r="D515" s="9">
        <v>0.45600000000000002</v>
      </c>
      <c r="E515" s="11">
        <f>일위대가목록!E97</f>
        <v>99</v>
      </c>
      <c r="F515" s="12">
        <f t="shared" si="111"/>
        <v>45.1</v>
      </c>
      <c r="G515" s="11">
        <f>일위대가목록!F97</f>
        <v>1070</v>
      </c>
      <c r="H515" s="12">
        <f t="shared" si="112"/>
        <v>487.9</v>
      </c>
      <c r="I515" s="11">
        <f>일위대가목록!G97</f>
        <v>0</v>
      </c>
      <c r="J515" s="12">
        <f t="shared" si="113"/>
        <v>0</v>
      </c>
      <c r="K515" s="11">
        <f t="shared" si="114"/>
        <v>1169</v>
      </c>
      <c r="L515" s="12">
        <f t="shared" si="115"/>
        <v>533</v>
      </c>
      <c r="M515" s="8" t="s">
        <v>2068</v>
      </c>
      <c r="N515" s="5" t="s">
        <v>525</v>
      </c>
      <c r="O515" s="5" t="s">
        <v>2069</v>
      </c>
      <c r="P515" s="5" t="s">
        <v>63</v>
      </c>
      <c r="Q515" s="5" t="s">
        <v>62</v>
      </c>
      <c r="R515" s="5" t="s">
        <v>62</v>
      </c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5" t="s">
        <v>52</v>
      </c>
      <c r="AK515" s="5" t="s">
        <v>2070</v>
      </c>
      <c r="AL515" s="5" t="s">
        <v>52</v>
      </c>
      <c r="AM515" s="5" t="s">
        <v>52</v>
      </c>
    </row>
    <row r="516" spans="1:39" ht="30" customHeight="1">
      <c r="A516" s="8" t="s">
        <v>2071</v>
      </c>
      <c r="B516" s="8" t="s">
        <v>2067</v>
      </c>
      <c r="C516" s="8" t="s">
        <v>99</v>
      </c>
      <c r="D516" s="9">
        <v>0.26800000000000002</v>
      </c>
      <c r="E516" s="11">
        <f>일위대가목록!E96</f>
        <v>668</v>
      </c>
      <c r="F516" s="12">
        <f t="shared" si="111"/>
        <v>179</v>
      </c>
      <c r="G516" s="11">
        <f>일위대가목록!F96</f>
        <v>9249</v>
      </c>
      <c r="H516" s="12">
        <f t="shared" si="112"/>
        <v>2478.6999999999998</v>
      </c>
      <c r="I516" s="11">
        <f>일위대가목록!G96</f>
        <v>60</v>
      </c>
      <c r="J516" s="12">
        <f t="shared" si="113"/>
        <v>16</v>
      </c>
      <c r="K516" s="11">
        <f t="shared" si="114"/>
        <v>9977</v>
      </c>
      <c r="L516" s="12">
        <f t="shared" si="115"/>
        <v>2673.7</v>
      </c>
      <c r="M516" s="8" t="s">
        <v>2072</v>
      </c>
      <c r="N516" s="5" t="s">
        <v>525</v>
      </c>
      <c r="O516" s="5" t="s">
        <v>2073</v>
      </c>
      <c r="P516" s="5" t="s">
        <v>63</v>
      </c>
      <c r="Q516" s="5" t="s">
        <v>62</v>
      </c>
      <c r="R516" s="5" t="s">
        <v>62</v>
      </c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5" t="s">
        <v>52</v>
      </c>
      <c r="AK516" s="5" t="s">
        <v>2074</v>
      </c>
      <c r="AL516" s="5" t="s">
        <v>52</v>
      </c>
      <c r="AM516" s="5" t="s">
        <v>52</v>
      </c>
    </row>
    <row r="517" spans="1:39" ht="30" customHeight="1">
      <c r="A517" s="8" t="s">
        <v>2004</v>
      </c>
      <c r="B517" s="8" t="s">
        <v>52</v>
      </c>
      <c r="C517" s="8" t="s">
        <v>598</v>
      </c>
      <c r="D517" s="9">
        <v>8.4000000000000005E-2</v>
      </c>
      <c r="E517" s="11">
        <f>단가대비표!O89</f>
        <v>5000</v>
      </c>
      <c r="F517" s="12">
        <f t="shared" si="111"/>
        <v>420</v>
      </c>
      <c r="G517" s="11">
        <f>단가대비표!P89</f>
        <v>0</v>
      </c>
      <c r="H517" s="12">
        <f t="shared" si="112"/>
        <v>0</v>
      </c>
      <c r="I517" s="11">
        <f>단가대비표!V89</f>
        <v>0</v>
      </c>
      <c r="J517" s="12">
        <f t="shared" si="113"/>
        <v>0</v>
      </c>
      <c r="K517" s="11">
        <f t="shared" si="114"/>
        <v>5000</v>
      </c>
      <c r="L517" s="12">
        <f t="shared" si="115"/>
        <v>420</v>
      </c>
      <c r="M517" s="8" t="s">
        <v>52</v>
      </c>
      <c r="N517" s="5" t="s">
        <v>525</v>
      </c>
      <c r="O517" s="5" t="s">
        <v>2005</v>
      </c>
      <c r="P517" s="5" t="s">
        <v>62</v>
      </c>
      <c r="Q517" s="5" t="s">
        <v>62</v>
      </c>
      <c r="R517" s="5" t="s">
        <v>63</v>
      </c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5" t="s">
        <v>52</v>
      </c>
      <c r="AK517" s="5" t="s">
        <v>2075</v>
      </c>
      <c r="AL517" s="5" t="s">
        <v>52</v>
      </c>
      <c r="AM517" s="5" t="s">
        <v>52</v>
      </c>
    </row>
    <row r="518" spans="1:39" ht="30" customHeight="1">
      <c r="A518" s="8" t="s">
        <v>210</v>
      </c>
      <c r="B518" s="8" t="s">
        <v>78</v>
      </c>
      <c r="C518" s="8" t="s">
        <v>79</v>
      </c>
      <c r="D518" s="9">
        <v>0.06</v>
      </c>
      <c r="E518" s="11">
        <f>단가대비표!O295</f>
        <v>0</v>
      </c>
      <c r="F518" s="12">
        <f t="shared" si="111"/>
        <v>0</v>
      </c>
      <c r="G518" s="11">
        <f>단가대비표!P295</f>
        <v>186665</v>
      </c>
      <c r="H518" s="12">
        <f t="shared" si="112"/>
        <v>11199.9</v>
      </c>
      <c r="I518" s="11">
        <f>단가대비표!V295</f>
        <v>0</v>
      </c>
      <c r="J518" s="12">
        <f t="shared" si="113"/>
        <v>0</v>
      </c>
      <c r="K518" s="11">
        <f t="shared" si="114"/>
        <v>186665</v>
      </c>
      <c r="L518" s="12">
        <f t="shared" si="115"/>
        <v>11199.9</v>
      </c>
      <c r="M518" s="8" t="s">
        <v>1480</v>
      </c>
      <c r="N518" s="5" t="s">
        <v>525</v>
      </c>
      <c r="O518" s="5" t="s">
        <v>211</v>
      </c>
      <c r="P518" s="5" t="s">
        <v>62</v>
      </c>
      <c r="Q518" s="5" t="s">
        <v>62</v>
      </c>
      <c r="R518" s="5" t="s">
        <v>63</v>
      </c>
      <c r="S518" s="1"/>
      <c r="T518" s="1"/>
      <c r="U518" s="1"/>
      <c r="V518" s="1">
        <v>1</v>
      </c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5" t="s">
        <v>52</v>
      </c>
      <c r="AK518" s="5" t="s">
        <v>2076</v>
      </c>
      <c r="AL518" s="5" t="s">
        <v>52</v>
      </c>
      <c r="AM518" s="5" t="s">
        <v>52</v>
      </c>
    </row>
    <row r="519" spans="1:39" ht="30" customHeight="1">
      <c r="A519" s="8" t="s">
        <v>77</v>
      </c>
      <c r="B519" s="8" t="s">
        <v>78</v>
      </c>
      <c r="C519" s="8" t="s">
        <v>79</v>
      </c>
      <c r="D519" s="9">
        <v>1.2E-2</v>
      </c>
      <c r="E519" s="11">
        <f>단가대비표!O289</f>
        <v>0</v>
      </c>
      <c r="F519" s="12">
        <f t="shared" si="111"/>
        <v>0</v>
      </c>
      <c r="G519" s="11">
        <f>단가대비표!P289</f>
        <v>130264</v>
      </c>
      <c r="H519" s="12">
        <f t="shared" si="112"/>
        <v>1563.1</v>
      </c>
      <c r="I519" s="11">
        <f>단가대비표!V289</f>
        <v>0</v>
      </c>
      <c r="J519" s="12">
        <f t="shared" si="113"/>
        <v>0</v>
      </c>
      <c r="K519" s="11">
        <f t="shared" si="114"/>
        <v>130264</v>
      </c>
      <c r="L519" s="12">
        <f t="shared" si="115"/>
        <v>1563.1</v>
      </c>
      <c r="M519" s="8" t="s">
        <v>1480</v>
      </c>
      <c r="N519" s="5" t="s">
        <v>525</v>
      </c>
      <c r="O519" s="5" t="s">
        <v>80</v>
      </c>
      <c r="P519" s="5" t="s">
        <v>62</v>
      </c>
      <c r="Q519" s="5" t="s">
        <v>62</v>
      </c>
      <c r="R519" s="5" t="s">
        <v>63</v>
      </c>
      <c r="S519" s="1"/>
      <c r="T519" s="1"/>
      <c r="U519" s="1"/>
      <c r="V519" s="1">
        <v>1</v>
      </c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5" t="s">
        <v>52</v>
      </c>
      <c r="AK519" s="5" t="s">
        <v>2077</v>
      </c>
      <c r="AL519" s="5" t="s">
        <v>52</v>
      </c>
      <c r="AM519" s="5" t="s">
        <v>52</v>
      </c>
    </row>
    <row r="520" spans="1:39" ht="30" customHeight="1">
      <c r="A520" s="8" t="s">
        <v>88</v>
      </c>
      <c r="B520" s="8" t="s">
        <v>2009</v>
      </c>
      <c r="C520" s="8" t="s">
        <v>90</v>
      </c>
      <c r="D520" s="9">
        <v>1</v>
      </c>
      <c r="E520" s="11">
        <f>TRUNC(SUMIF(V512:V520, RIGHTB(O520, 1), H512:H520)*U520, 2)</f>
        <v>127.63</v>
      </c>
      <c r="F520" s="12">
        <f t="shared" si="111"/>
        <v>127.6</v>
      </c>
      <c r="G520" s="11">
        <v>0</v>
      </c>
      <c r="H520" s="12">
        <f t="shared" si="112"/>
        <v>0</v>
      </c>
      <c r="I520" s="11">
        <v>0</v>
      </c>
      <c r="J520" s="12">
        <f t="shared" si="113"/>
        <v>0</v>
      </c>
      <c r="K520" s="11">
        <f t="shared" si="114"/>
        <v>127.6</v>
      </c>
      <c r="L520" s="12">
        <f t="shared" si="115"/>
        <v>127.6</v>
      </c>
      <c r="M520" s="8" t="s">
        <v>52</v>
      </c>
      <c r="N520" s="5" t="s">
        <v>525</v>
      </c>
      <c r="O520" s="5" t="s">
        <v>91</v>
      </c>
      <c r="P520" s="5" t="s">
        <v>62</v>
      </c>
      <c r="Q520" s="5" t="s">
        <v>62</v>
      </c>
      <c r="R520" s="5" t="s">
        <v>62</v>
      </c>
      <c r="S520" s="1">
        <v>1</v>
      </c>
      <c r="T520" s="1">
        <v>0</v>
      </c>
      <c r="U520" s="1">
        <v>0.01</v>
      </c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5" t="s">
        <v>52</v>
      </c>
      <c r="AK520" s="5" t="s">
        <v>2078</v>
      </c>
      <c r="AL520" s="5" t="s">
        <v>52</v>
      </c>
      <c r="AM520" s="5" t="s">
        <v>52</v>
      </c>
    </row>
    <row r="521" spans="1:39" ht="30" customHeight="1">
      <c r="A521" s="8" t="s">
        <v>1467</v>
      </c>
      <c r="B521" s="8" t="s">
        <v>52</v>
      </c>
      <c r="C521" s="8" t="s">
        <v>52</v>
      </c>
      <c r="D521" s="9"/>
      <c r="E521" s="11"/>
      <c r="F521" s="12">
        <f>TRUNC(SUMIF(N512:N520, N511, F512:F520),0)</f>
        <v>1875</v>
      </c>
      <c r="G521" s="11"/>
      <c r="H521" s="12">
        <f>TRUNC(SUMIF(N512:N520, N511, H512:H520),0)</f>
        <v>15729</v>
      </c>
      <c r="I521" s="11"/>
      <c r="J521" s="12">
        <f>TRUNC(SUMIF(N512:N520, N511, J512:J520),0)</f>
        <v>16</v>
      </c>
      <c r="K521" s="11"/>
      <c r="L521" s="12">
        <f>F521+H521+J521</f>
        <v>17620</v>
      </c>
      <c r="M521" s="8" t="s">
        <v>52</v>
      </c>
      <c r="N521" s="5" t="s">
        <v>94</v>
      </c>
      <c r="O521" s="5" t="s">
        <v>94</v>
      </c>
      <c r="P521" s="5" t="s">
        <v>52</v>
      </c>
      <c r="Q521" s="5" t="s">
        <v>52</v>
      </c>
      <c r="R521" s="5" t="s">
        <v>52</v>
      </c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5" t="s">
        <v>52</v>
      </c>
      <c r="AK521" s="5" t="s">
        <v>52</v>
      </c>
      <c r="AL521" s="5" t="s">
        <v>52</v>
      </c>
      <c r="AM521" s="5" t="s">
        <v>52</v>
      </c>
    </row>
    <row r="522" spans="1:39" ht="30" customHeight="1">
      <c r="A522" s="9"/>
      <c r="B522" s="9"/>
      <c r="C522" s="9"/>
      <c r="D522" s="9"/>
      <c r="E522" s="11"/>
      <c r="F522" s="12"/>
      <c r="G522" s="11"/>
      <c r="H522" s="12"/>
      <c r="I522" s="11"/>
      <c r="J522" s="12"/>
      <c r="K522" s="11"/>
      <c r="L522" s="12"/>
      <c r="M522" s="9"/>
    </row>
    <row r="523" spans="1:39" ht="30" customHeight="1">
      <c r="A523" s="24" t="s">
        <v>2079</v>
      </c>
      <c r="B523" s="24"/>
      <c r="C523" s="24"/>
      <c r="D523" s="24"/>
      <c r="E523" s="25"/>
      <c r="F523" s="26"/>
      <c r="G523" s="25"/>
      <c r="H523" s="26"/>
      <c r="I523" s="25"/>
      <c r="J523" s="26"/>
      <c r="K523" s="25"/>
      <c r="L523" s="26"/>
      <c r="M523" s="24"/>
      <c r="N523" s="2" t="s">
        <v>528</v>
      </c>
    </row>
    <row r="524" spans="1:39" ht="30" customHeight="1">
      <c r="A524" s="8" t="s">
        <v>623</v>
      </c>
      <c r="B524" s="8" t="s">
        <v>630</v>
      </c>
      <c r="C524" s="8" t="s">
        <v>99</v>
      </c>
      <c r="D524" s="9">
        <v>0.3</v>
      </c>
      <c r="E524" s="11">
        <f>단가대비표!O141</f>
        <v>11919</v>
      </c>
      <c r="F524" s="12">
        <f t="shared" ref="F524:F532" si="116">TRUNC(E524*D524,1)</f>
        <v>3575.7</v>
      </c>
      <c r="G524" s="11">
        <f>단가대비표!P141</f>
        <v>0</v>
      </c>
      <c r="H524" s="12">
        <f t="shared" ref="H524:H532" si="117">TRUNC(G524*D524,1)</f>
        <v>0</v>
      </c>
      <c r="I524" s="11">
        <f>단가대비표!V141</f>
        <v>0</v>
      </c>
      <c r="J524" s="12">
        <f t="shared" ref="J524:J532" si="118">TRUNC(I524*D524,1)</f>
        <v>0</v>
      </c>
      <c r="K524" s="11">
        <f t="shared" ref="K524:K532" si="119">TRUNC(E524+G524+I524,1)</f>
        <v>11919</v>
      </c>
      <c r="L524" s="12">
        <f t="shared" ref="L524:L532" si="120">TRUNC(F524+H524+J524,1)</f>
        <v>3575.7</v>
      </c>
      <c r="M524" s="8" t="s">
        <v>52</v>
      </c>
      <c r="N524" s="5" t="s">
        <v>528</v>
      </c>
      <c r="O524" s="5" t="s">
        <v>631</v>
      </c>
      <c r="P524" s="5" t="s">
        <v>62</v>
      </c>
      <c r="Q524" s="5" t="s">
        <v>62</v>
      </c>
      <c r="R524" s="5" t="s">
        <v>63</v>
      </c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5" t="s">
        <v>52</v>
      </c>
      <c r="AK524" s="5" t="s">
        <v>2080</v>
      </c>
      <c r="AL524" s="5" t="s">
        <v>52</v>
      </c>
      <c r="AM524" s="5" t="s">
        <v>52</v>
      </c>
    </row>
    <row r="525" spans="1:39" ht="30" customHeight="1">
      <c r="A525" s="8" t="s">
        <v>1499</v>
      </c>
      <c r="B525" s="8" t="s">
        <v>562</v>
      </c>
      <c r="C525" s="8" t="s">
        <v>162</v>
      </c>
      <c r="D525" s="9">
        <v>1</v>
      </c>
      <c r="E525" s="11">
        <f>일위대가목록!E13</f>
        <v>38</v>
      </c>
      <c r="F525" s="12">
        <f t="shared" si="116"/>
        <v>38</v>
      </c>
      <c r="G525" s="11">
        <f>일위대가목록!F13</f>
        <v>0</v>
      </c>
      <c r="H525" s="12">
        <f t="shared" si="117"/>
        <v>0</v>
      </c>
      <c r="I525" s="11">
        <f>일위대가목록!G13</f>
        <v>0</v>
      </c>
      <c r="J525" s="12">
        <f t="shared" si="118"/>
        <v>0</v>
      </c>
      <c r="K525" s="11">
        <f t="shared" si="119"/>
        <v>38</v>
      </c>
      <c r="L525" s="12">
        <f t="shared" si="120"/>
        <v>38</v>
      </c>
      <c r="M525" s="8" t="s">
        <v>1533</v>
      </c>
      <c r="N525" s="5" t="s">
        <v>528</v>
      </c>
      <c r="O525" s="5" t="s">
        <v>1532</v>
      </c>
      <c r="P525" s="5" t="s">
        <v>63</v>
      </c>
      <c r="Q525" s="5" t="s">
        <v>62</v>
      </c>
      <c r="R525" s="5" t="s">
        <v>62</v>
      </c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5" t="s">
        <v>52</v>
      </c>
      <c r="AK525" s="5" t="s">
        <v>2081</v>
      </c>
      <c r="AL525" s="5" t="s">
        <v>52</v>
      </c>
      <c r="AM525" s="5" t="s">
        <v>52</v>
      </c>
    </row>
    <row r="526" spans="1:39" ht="30" customHeight="1">
      <c r="A526" s="8" t="s">
        <v>2062</v>
      </c>
      <c r="B526" s="8" t="s">
        <v>2063</v>
      </c>
      <c r="C526" s="8" t="s">
        <v>598</v>
      </c>
      <c r="D526" s="9">
        <v>1.004</v>
      </c>
      <c r="E526" s="11">
        <f>단가대비표!O65</f>
        <v>628</v>
      </c>
      <c r="F526" s="12">
        <f t="shared" si="116"/>
        <v>630.5</v>
      </c>
      <c r="G526" s="11">
        <f>단가대비표!P65</f>
        <v>0</v>
      </c>
      <c r="H526" s="12">
        <f t="shared" si="117"/>
        <v>0</v>
      </c>
      <c r="I526" s="11">
        <f>단가대비표!V65</f>
        <v>0</v>
      </c>
      <c r="J526" s="12">
        <f t="shared" si="118"/>
        <v>0</v>
      </c>
      <c r="K526" s="11">
        <f t="shared" si="119"/>
        <v>628</v>
      </c>
      <c r="L526" s="12">
        <f t="shared" si="120"/>
        <v>630.5</v>
      </c>
      <c r="M526" s="8" t="s">
        <v>52</v>
      </c>
      <c r="N526" s="5" t="s">
        <v>528</v>
      </c>
      <c r="O526" s="5" t="s">
        <v>2064</v>
      </c>
      <c r="P526" s="5" t="s">
        <v>62</v>
      </c>
      <c r="Q526" s="5" t="s">
        <v>62</v>
      </c>
      <c r="R526" s="5" t="s">
        <v>63</v>
      </c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5" t="s">
        <v>52</v>
      </c>
      <c r="AK526" s="5" t="s">
        <v>2082</v>
      </c>
      <c r="AL526" s="5" t="s">
        <v>52</v>
      </c>
      <c r="AM526" s="5" t="s">
        <v>52</v>
      </c>
    </row>
    <row r="527" spans="1:39" ht="30" customHeight="1">
      <c r="A527" s="8" t="s">
        <v>2066</v>
      </c>
      <c r="B527" s="8" t="s">
        <v>2067</v>
      </c>
      <c r="C527" s="8" t="s">
        <v>99</v>
      </c>
      <c r="D527" s="9">
        <v>1.0660000000000001</v>
      </c>
      <c r="E527" s="11">
        <f>일위대가목록!E97</f>
        <v>99</v>
      </c>
      <c r="F527" s="12">
        <f t="shared" si="116"/>
        <v>105.5</v>
      </c>
      <c r="G527" s="11">
        <f>일위대가목록!F97</f>
        <v>1070</v>
      </c>
      <c r="H527" s="12">
        <f t="shared" si="117"/>
        <v>1140.5999999999999</v>
      </c>
      <c r="I527" s="11">
        <f>일위대가목록!G97</f>
        <v>0</v>
      </c>
      <c r="J527" s="12">
        <f t="shared" si="118"/>
        <v>0</v>
      </c>
      <c r="K527" s="11">
        <f t="shared" si="119"/>
        <v>1169</v>
      </c>
      <c r="L527" s="12">
        <f t="shared" si="120"/>
        <v>1246.0999999999999</v>
      </c>
      <c r="M527" s="8" t="s">
        <v>2068</v>
      </c>
      <c r="N527" s="5" t="s">
        <v>528</v>
      </c>
      <c r="O527" s="5" t="s">
        <v>2069</v>
      </c>
      <c r="P527" s="5" t="s">
        <v>63</v>
      </c>
      <c r="Q527" s="5" t="s">
        <v>62</v>
      </c>
      <c r="R527" s="5" t="s">
        <v>62</v>
      </c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5" t="s">
        <v>52</v>
      </c>
      <c r="AK527" s="5" t="s">
        <v>2083</v>
      </c>
      <c r="AL527" s="5" t="s">
        <v>52</v>
      </c>
      <c r="AM527" s="5" t="s">
        <v>52</v>
      </c>
    </row>
    <row r="528" spans="1:39" ht="30" customHeight="1">
      <c r="A528" s="8" t="s">
        <v>2071</v>
      </c>
      <c r="B528" s="8" t="s">
        <v>2067</v>
      </c>
      <c r="C528" s="8" t="s">
        <v>99</v>
      </c>
      <c r="D528" s="9">
        <v>0.878</v>
      </c>
      <c r="E528" s="11">
        <f>일위대가목록!E96</f>
        <v>668</v>
      </c>
      <c r="F528" s="12">
        <f t="shared" si="116"/>
        <v>586.5</v>
      </c>
      <c r="G528" s="11">
        <f>일위대가목록!F96</f>
        <v>9249</v>
      </c>
      <c r="H528" s="12">
        <f t="shared" si="117"/>
        <v>8120.6</v>
      </c>
      <c r="I528" s="11">
        <f>일위대가목록!G96</f>
        <v>60</v>
      </c>
      <c r="J528" s="12">
        <f t="shared" si="118"/>
        <v>52.6</v>
      </c>
      <c r="K528" s="11">
        <f t="shared" si="119"/>
        <v>9977</v>
      </c>
      <c r="L528" s="12">
        <f t="shared" si="120"/>
        <v>8759.7000000000007</v>
      </c>
      <c r="M528" s="8" t="s">
        <v>2072</v>
      </c>
      <c r="N528" s="5" t="s">
        <v>528</v>
      </c>
      <c r="O528" s="5" t="s">
        <v>2073</v>
      </c>
      <c r="P528" s="5" t="s">
        <v>63</v>
      </c>
      <c r="Q528" s="5" t="s">
        <v>62</v>
      </c>
      <c r="R528" s="5" t="s">
        <v>62</v>
      </c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5" t="s">
        <v>52</v>
      </c>
      <c r="AK528" s="5" t="s">
        <v>2084</v>
      </c>
      <c r="AL528" s="5" t="s">
        <v>52</v>
      </c>
      <c r="AM528" s="5" t="s">
        <v>52</v>
      </c>
    </row>
    <row r="529" spans="1:39" ht="30" customHeight="1">
      <c r="A529" s="8" t="s">
        <v>2004</v>
      </c>
      <c r="B529" s="8" t="s">
        <v>52</v>
      </c>
      <c r="C529" s="8" t="s">
        <v>598</v>
      </c>
      <c r="D529" s="9">
        <v>1.1100000000000001</v>
      </c>
      <c r="E529" s="11">
        <f>단가대비표!O89</f>
        <v>5000</v>
      </c>
      <c r="F529" s="12">
        <f t="shared" si="116"/>
        <v>5550</v>
      </c>
      <c r="G529" s="11">
        <f>단가대비표!P89</f>
        <v>0</v>
      </c>
      <c r="H529" s="12">
        <f t="shared" si="117"/>
        <v>0</v>
      </c>
      <c r="I529" s="11">
        <f>단가대비표!V89</f>
        <v>0</v>
      </c>
      <c r="J529" s="12">
        <f t="shared" si="118"/>
        <v>0</v>
      </c>
      <c r="K529" s="11">
        <f t="shared" si="119"/>
        <v>5000</v>
      </c>
      <c r="L529" s="12">
        <f t="shared" si="120"/>
        <v>5550</v>
      </c>
      <c r="M529" s="8" t="s">
        <v>52</v>
      </c>
      <c r="N529" s="5" t="s">
        <v>528</v>
      </c>
      <c r="O529" s="5" t="s">
        <v>2005</v>
      </c>
      <c r="P529" s="5" t="s">
        <v>62</v>
      </c>
      <c r="Q529" s="5" t="s">
        <v>62</v>
      </c>
      <c r="R529" s="5" t="s">
        <v>63</v>
      </c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5" t="s">
        <v>52</v>
      </c>
      <c r="AK529" s="5" t="s">
        <v>2085</v>
      </c>
      <c r="AL529" s="5" t="s">
        <v>52</v>
      </c>
      <c r="AM529" s="5" t="s">
        <v>52</v>
      </c>
    </row>
    <row r="530" spans="1:39" ht="30" customHeight="1">
      <c r="A530" s="8" t="s">
        <v>210</v>
      </c>
      <c r="B530" s="8" t="s">
        <v>78</v>
      </c>
      <c r="C530" s="8" t="s">
        <v>79</v>
      </c>
      <c r="D530" s="9">
        <v>6.9000000000000006E-2</v>
      </c>
      <c r="E530" s="11">
        <f>단가대비표!O295</f>
        <v>0</v>
      </c>
      <c r="F530" s="12">
        <f t="shared" si="116"/>
        <v>0</v>
      </c>
      <c r="G530" s="11">
        <f>단가대비표!P295</f>
        <v>186665</v>
      </c>
      <c r="H530" s="12">
        <f t="shared" si="117"/>
        <v>12879.8</v>
      </c>
      <c r="I530" s="11">
        <f>단가대비표!V295</f>
        <v>0</v>
      </c>
      <c r="J530" s="12">
        <f t="shared" si="118"/>
        <v>0</v>
      </c>
      <c r="K530" s="11">
        <f t="shared" si="119"/>
        <v>186665</v>
      </c>
      <c r="L530" s="12">
        <f t="shared" si="120"/>
        <v>12879.8</v>
      </c>
      <c r="M530" s="8" t="s">
        <v>1480</v>
      </c>
      <c r="N530" s="5" t="s">
        <v>528</v>
      </c>
      <c r="O530" s="5" t="s">
        <v>211</v>
      </c>
      <c r="P530" s="5" t="s">
        <v>62</v>
      </c>
      <c r="Q530" s="5" t="s">
        <v>62</v>
      </c>
      <c r="R530" s="5" t="s">
        <v>63</v>
      </c>
      <c r="S530" s="1"/>
      <c r="T530" s="1"/>
      <c r="U530" s="1"/>
      <c r="V530" s="1">
        <v>1</v>
      </c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5" t="s">
        <v>52</v>
      </c>
      <c r="AK530" s="5" t="s">
        <v>2086</v>
      </c>
      <c r="AL530" s="5" t="s">
        <v>52</v>
      </c>
      <c r="AM530" s="5" t="s">
        <v>52</v>
      </c>
    </row>
    <row r="531" spans="1:39" ht="30" customHeight="1">
      <c r="A531" s="8" t="s">
        <v>77</v>
      </c>
      <c r="B531" s="8" t="s">
        <v>78</v>
      </c>
      <c r="C531" s="8" t="s">
        <v>79</v>
      </c>
      <c r="D531" s="9">
        <v>1.7999999999999999E-2</v>
      </c>
      <c r="E531" s="11">
        <f>단가대비표!O289</f>
        <v>0</v>
      </c>
      <c r="F531" s="12">
        <f t="shared" si="116"/>
        <v>0</v>
      </c>
      <c r="G531" s="11">
        <f>단가대비표!P289</f>
        <v>130264</v>
      </c>
      <c r="H531" s="12">
        <f t="shared" si="117"/>
        <v>2344.6999999999998</v>
      </c>
      <c r="I531" s="11">
        <f>단가대비표!V289</f>
        <v>0</v>
      </c>
      <c r="J531" s="12">
        <f t="shared" si="118"/>
        <v>0</v>
      </c>
      <c r="K531" s="11">
        <f t="shared" si="119"/>
        <v>130264</v>
      </c>
      <c r="L531" s="12">
        <f t="shared" si="120"/>
        <v>2344.6999999999998</v>
      </c>
      <c r="M531" s="8" t="s">
        <v>1480</v>
      </c>
      <c r="N531" s="5" t="s">
        <v>528</v>
      </c>
      <c r="O531" s="5" t="s">
        <v>80</v>
      </c>
      <c r="P531" s="5" t="s">
        <v>62</v>
      </c>
      <c r="Q531" s="5" t="s">
        <v>62</v>
      </c>
      <c r="R531" s="5" t="s">
        <v>63</v>
      </c>
      <c r="S531" s="1"/>
      <c r="T531" s="1"/>
      <c r="U531" s="1"/>
      <c r="V531" s="1">
        <v>1</v>
      </c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5" t="s">
        <v>52</v>
      </c>
      <c r="AK531" s="5" t="s">
        <v>2087</v>
      </c>
      <c r="AL531" s="5" t="s">
        <v>52</v>
      </c>
      <c r="AM531" s="5" t="s">
        <v>52</v>
      </c>
    </row>
    <row r="532" spans="1:39" ht="30" customHeight="1">
      <c r="A532" s="8" t="s">
        <v>88</v>
      </c>
      <c r="B532" s="8" t="s">
        <v>2009</v>
      </c>
      <c r="C532" s="8" t="s">
        <v>90</v>
      </c>
      <c r="D532" s="9">
        <v>1</v>
      </c>
      <c r="E532" s="11">
        <f>TRUNC(SUMIF(V524:V532, RIGHTB(O532, 1), H524:H532)*U532, 2)</f>
        <v>152.24</v>
      </c>
      <c r="F532" s="12">
        <f t="shared" si="116"/>
        <v>152.19999999999999</v>
      </c>
      <c r="G532" s="11">
        <v>0</v>
      </c>
      <c r="H532" s="12">
        <f t="shared" si="117"/>
        <v>0</v>
      </c>
      <c r="I532" s="11">
        <v>0</v>
      </c>
      <c r="J532" s="12">
        <f t="shared" si="118"/>
        <v>0</v>
      </c>
      <c r="K532" s="11">
        <f t="shared" si="119"/>
        <v>152.19999999999999</v>
      </c>
      <c r="L532" s="12">
        <f t="shared" si="120"/>
        <v>152.19999999999999</v>
      </c>
      <c r="M532" s="8" t="s">
        <v>52</v>
      </c>
      <c r="N532" s="5" t="s">
        <v>528</v>
      </c>
      <c r="O532" s="5" t="s">
        <v>91</v>
      </c>
      <c r="P532" s="5" t="s">
        <v>62</v>
      </c>
      <c r="Q532" s="5" t="s">
        <v>62</v>
      </c>
      <c r="R532" s="5" t="s">
        <v>62</v>
      </c>
      <c r="S532" s="1">
        <v>1</v>
      </c>
      <c r="T532" s="1">
        <v>0</v>
      </c>
      <c r="U532" s="1">
        <v>0.01</v>
      </c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5" t="s">
        <v>52</v>
      </c>
      <c r="AK532" s="5" t="s">
        <v>2088</v>
      </c>
      <c r="AL532" s="5" t="s">
        <v>52</v>
      </c>
      <c r="AM532" s="5" t="s">
        <v>52</v>
      </c>
    </row>
    <row r="533" spans="1:39" ht="30" customHeight="1">
      <c r="A533" s="8" t="s">
        <v>1467</v>
      </c>
      <c r="B533" s="8" t="s">
        <v>52</v>
      </c>
      <c r="C533" s="8" t="s">
        <v>52</v>
      </c>
      <c r="D533" s="9"/>
      <c r="E533" s="11"/>
      <c r="F533" s="12">
        <f>TRUNC(SUMIF(N524:N532, N523, F524:F532),0)</f>
        <v>10638</v>
      </c>
      <c r="G533" s="11"/>
      <c r="H533" s="12">
        <f>TRUNC(SUMIF(N524:N532, N523, H524:H532),0)</f>
        <v>24485</v>
      </c>
      <c r="I533" s="11"/>
      <c r="J533" s="12">
        <f>TRUNC(SUMIF(N524:N532, N523, J524:J532),0)</f>
        <v>52</v>
      </c>
      <c r="K533" s="11"/>
      <c r="L533" s="12">
        <f>F533+H533+J533</f>
        <v>35175</v>
      </c>
      <c r="M533" s="8" t="s">
        <v>52</v>
      </c>
      <c r="N533" s="5" t="s">
        <v>94</v>
      </c>
      <c r="O533" s="5" t="s">
        <v>94</v>
      </c>
      <c r="P533" s="5" t="s">
        <v>52</v>
      </c>
      <c r="Q533" s="5" t="s">
        <v>52</v>
      </c>
      <c r="R533" s="5" t="s">
        <v>52</v>
      </c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5" t="s">
        <v>52</v>
      </c>
      <c r="AK533" s="5" t="s">
        <v>52</v>
      </c>
      <c r="AL533" s="5" t="s">
        <v>52</v>
      </c>
      <c r="AM533" s="5" t="s">
        <v>52</v>
      </c>
    </row>
    <row r="534" spans="1:39" ht="30" customHeight="1">
      <c r="A534" s="9"/>
      <c r="B534" s="9"/>
      <c r="C534" s="9"/>
      <c r="D534" s="9"/>
      <c r="E534" s="11"/>
      <c r="F534" s="12"/>
      <c r="G534" s="11"/>
      <c r="H534" s="12"/>
      <c r="I534" s="11"/>
      <c r="J534" s="12"/>
      <c r="K534" s="11"/>
      <c r="L534" s="12"/>
      <c r="M534" s="9"/>
    </row>
    <row r="535" spans="1:39" ht="30" customHeight="1">
      <c r="A535" s="24" t="s">
        <v>2089</v>
      </c>
      <c r="B535" s="24"/>
      <c r="C535" s="24"/>
      <c r="D535" s="24"/>
      <c r="E535" s="25"/>
      <c r="F535" s="26"/>
      <c r="G535" s="25"/>
      <c r="H535" s="26"/>
      <c r="I535" s="25"/>
      <c r="J535" s="26"/>
      <c r="K535" s="25"/>
      <c r="L535" s="26"/>
      <c r="M535" s="24"/>
      <c r="N535" s="2" t="s">
        <v>848</v>
      </c>
    </row>
    <row r="536" spans="1:39" ht="30" customHeight="1">
      <c r="A536" s="8" t="s">
        <v>623</v>
      </c>
      <c r="B536" s="8" t="s">
        <v>2026</v>
      </c>
      <c r="C536" s="8" t="s">
        <v>99</v>
      </c>
      <c r="D536" s="9">
        <v>0.3</v>
      </c>
      <c r="E536" s="11">
        <f>단가대비표!O142</f>
        <v>15786</v>
      </c>
      <c r="F536" s="12">
        <f t="shared" ref="F536:F544" si="121">TRUNC(E536*D536,1)</f>
        <v>4735.8</v>
      </c>
      <c r="G536" s="11">
        <f>단가대비표!P142</f>
        <v>0</v>
      </c>
      <c r="H536" s="12">
        <f t="shared" ref="H536:H544" si="122">TRUNC(G536*D536,1)</f>
        <v>0</v>
      </c>
      <c r="I536" s="11">
        <f>단가대비표!V142</f>
        <v>0</v>
      </c>
      <c r="J536" s="12">
        <f t="shared" ref="J536:J544" si="123">TRUNC(I536*D536,1)</f>
        <v>0</v>
      </c>
      <c r="K536" s="11">
        <f t="shared" ref="K536:K544" si="124">TRUNC(E536+G536+I536,1)</f>
        <v>15786</v>
      </c>
      <c r="L536" s="12">
        <f t="shared" ref="L536:L544" si="125">TRUNC(F536+H536+J536,1)</f>
        <v>4735.8</v>
      </c>
      <c r="M536" s="8" t="s">
        <v>52</v>
      </c>
      <c r="N536" s="5" t="s">
        <v>848</v>
      </c>
      <c r="O536" s="5" t="s">
        <v>2027</v>
      </c>
      <c r="P536" s="5" t="s">
        <v>62</v>
      </c>
      <c r="Q536" s="5" t="s">
        <v>62</v>
      </c>
      <c r="R536" s="5" t="s">
        <v>63</v>
      </c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5" t="s">
        <v>52</v>
      </c>
      <c r="AK536" s="5" t="s">
        <v>2090</v>
      </c>
      <c r="AL536" s="5" t="s">
        <v>52</v>
      </c>
      <c r="AM536" s="5" t="s">
        <v>52</v>
      </c>
    </row>
    <row r="537" spans="1:39" ht="30" customHeight="1">
      <c r="A537" s="8" t="s">
        <v>1499</v>
      </c>
      <c r="B537" s="8" t="s">
        <v>850</v>
      </c>
      <c r="C537" s="8" t="s">
        <v>162</v>
      </c>
      <c r="D537" s="9">
        <v>1</v>
      </c>
      <c r="E537" s="11">
        <f>일위대가목록!E14</f>
        <v>70</v>
      </c>
      <c r="F537" s="12">
        <f t="shared" si="121"/>
        <v>70</v>
      </c>
      <c r="G537" s="11">
        <f>일위대가목록!F14</f>
        <v>0</v>
      </c>
      <c r="H537" s="12">
        <f t="shared" si="122"/>
        <v>0</v>
      </c>
      <c r="I537" s="11">
        <f>일위대가목록!G14</f>
        <v>0</v>
      </c>
      <c r="J537" s="12">
        <f t="shared" si="123"/>
        <v>0</v>
      </c>
      <c r="K537" s="11">
        <f t="shared" si="124"/>
        <v>70</v>
      </c>
      <c r="L537" s="12">
        <f t="shared" si="125"/>
        <v>70</v>
      </c>
      <c r="M537" s="8" t="s">
        <v>1538</v>
      </c>
      <c r="N537" s="5" t="s">
        <v>848</v>
      </c>
      <c r="O537" s="5" t="s">
        <v>1537</v>
      </c>
      <c r="P537" s="5" t="s">
        <v>63</v>
      </c>
      <c r="Q537" s="5" t="s">
        <v>62</v>
      </c>
      <c r="R537" s="5" t="s">
        <v>62</v>
      </c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5" t="s">
        <v>52</v>
      </c>
      <c r="AK537" s="5" t="s">
        <v>2091</v>
      </c>
      <c r="AL537" s="5" t="s">
        <v>52</v>
      </c>
      <c r="AM537" s="5" t="s">
        <v>52</v>
      </c>
    </row>
    <row r="538" spans="1:39" ht="30" customHeight="1">
      <c r="A538" s="8" t="s">
        <v>2062</v>
      </c>
      <c r="B538" s="8" t="s">
        <v>2063</v>
      </c>
      <c r="C538" s="8" t="s">
        <v>598</v>
      </c>
      <c r="D538" s="9">
        <v>1.2749999999999999</v>
      </c>
      <c r="E538" s="11">
        <f>단가대비표!O65</f>
        <v>628</v>
      </c>
      <c r="F538" s="12">
        <f t="shared" si="121"/>
        <v>800.7</v>
      </c>
      <c r="G538" s="11">
        <f>단가대비표!P65</f>
        <v>0</v>
      </c>
      <c r="H538" s="12">
        <f t="shared" si="122"/>
        <v>0</v>
      </c>
      <c r="I538" s="11">
        <f>단가대비표!V65</f>
        <v>0</v>
      </c>
      <c r="J538" s="12">
        <f t="shared" si="123"/>
        <v>0</v>
      </c>
      <c r="K538" s="11">
        <f t="shared" si="124"/>
        <v>628</v>
      </c>
      <c r="L538" s="12">
        <f t="shared" si="125"/>
        <v>800.7</v>
      </c>
      <c r="M538" s="8" t="s">
        <v>52</v>
      </c>
      <c r="N538" s="5" t="s">
        <v>848</v>
      </c>
      <c r="O538" s="5" t="s">
        <v>2064</v>
      </c>
      <c r="P538" s="5" t="s">
        <v>62</v>
      </c>
      <c r="Q538" s="5" t="s">
        <v>62</v>
      </c>
      <c r="R538" s="5" t="s">
        <v>63</v>
      </c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5" t="s">
        <v>52</v>
      </c>
      <c r="AK538" s="5" t="s">
        <v>2092</v>
      </c>
      <c r="AL538" s="5" t="s">
        <v>52</v>
      </c>
      <c r="AM538" s="5" t="s">
        <v>52</v>
      </c>
    </row>
    <row r="539" spans="1:39" ht="30" customHeight="1">
      <c r="A539" s="8" t="s">
        <v>2066</v>
      </c>
      <c r="B539" s="8" t="s">
        <v>2067</v>
      </c>
      <c r="C539" s="8" t="s">
        <v>99</v>
      </c>
      <c r="D539" s="9">
        <v>1.226</v>
      </c>
      <c r="E539" s="11">
        <f>일위대가목록!E97</f>
        <v>99</v>
      </c>
      <c r="F539" s="12">
        <f t="shared" si="121"/>
        <v>121.3</v>
      </c>
      <c r="G539" s="11">
        <f>일위대가목록!F97</f>
        <v>1070</v>
      </c>
      <c r="H539" s="12">
        <f t="shared" si="122"/>
        <v>1311.8</v>
      </c>
      <c r="I539" s="11">
        <f>일위대가목록!G97</f>
        <v>0</v>
      </c>
      <c r="J539" s="12">
        <f t="shared" si="123"/>
        <v>0</v>
      </c>
      <c r="K539" s="11">
        <f t="shared" si="124"/>
        <v>1169</v>
      </c>
      <c r="L539" s="12">
        <f t="shared" si="125"/>
        <v>1433.1</v>
      </c>
      <c r="M539" s="8" t="s">
        <v>2068</v>
      </c>
      <c r="N539" s="5" t="s">
        <v>848</v>
      </c>
      <c r="O539" s="5" t="s">
        <v>2069</v>
      </c>
      <c r="P539" s="5" t="s">
        <v>63</v>
      </c>
      <c r="Q539" s="5" t="s">
        <v>62</v>
      </c>
      <c r="R539" s="5" t="s">
        <v>62</v>
      </c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5" t="s">
        <v>52</v>
      </c>
      <c r="AK539" s="5" t="s">
        <v>2093</v>
      </c>
      <c r="AL539" s="5" t="s">
        <v>52</v>
      </c>
      <c r="AM539" s="5" t="s">
        <v>52</v>
      </c>
    </row>
    <row r="540" spans="1:39" ht="30" customHeight="1">
      <c r="A540" s="8" t="s">
        <v>2071</v>
      </c>
      <c r="B540" s="8" t="s">
        <v>2067</v>
      </c>
      <c r="C540" s="8" t="s">
        <v>99</v>
      </c>
      <c r="D540" s="9">
        <v>1.038</v>
      </c>
      <c r="E540" s="11">
        <f>일위대가목록!E96</f>
        <v>668</v>
      </c>
      <c r="F540" s="12">
        <f t="shared" si="121"/>
        <v>693.3</v>
      </c>
      <c r="G540" s="11">
        <f>일위대가목록!F96</f>
        <v>9249</v>
      </c>
      <c r="H540" s="12">
        <f t="shared" si="122"/>
        <v>9600.4</v>
      </c>
      <c r="I540" s="11">
        <f>일위대가목록!G96</f>
        <v>60</v>
      </c>
      <c r="J540" s="12">
        <f t="shared" si="123"/>
        <v>62.2</v>
      </c>
      <c r="K540" s="11">
        <f t="shared" si="124"/>
        <v>9977</v>
      </c>
      <c r="L540" s="12">
        <f t="shared" si="125"/>
        <v>10355.9</v>
      </c>
      <c r="M540" s="8" t="s">
        <v>2072</v>
      </c>
      <c r="N540" s="5" t="s">
        <v>848</v>
      </c>
      <c r="O540" s="5" t="s">
        <v>2073</v>
      </c>
      <c r="P540" s="5" t="s">
        <v>63</v>
      </c>
      <c r="Q540" s="5" t="s">
        <v>62</v>
      </c>
      <c r="R540" s="5" t="s">
        <v>62</v>
      </c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5" t="s">
        <v>52</v>
      </c>
      <c r="AK540" s="5" t="s">
        <v>2094</v>
      </c>
      <c r="AL540" s="5" t="s">
        <v>52</v>
      </c>
      <c r="AM540" s="5" t="s">
        <v>52</v>
      </c>
    </row>
    <row r="541" spans="1:39" ht="30" customHeight="1">
      <c r="A541" s="8" t="s">
        <v>2004</v>
      </c>
      <c r="B541" s="8" t="s">
        <v>52</v>
      </c>
      <c r="C541" s="8" t="s">
        <v>598</v>
      </c>
      <c r="D541" s="9">
        <v>1.36</v>
      </c>
      <c r="E541" s="11">
        <f>단가대비표!O89</f>
        <v>5000</v>
      </c>
      <c r="F541" s="12">
        <f t="shared" si="121"/>
        <v>6800</v>
      </c>
      <c r="G541" s="11">
        <f>단가대비표!P89</f>
        <v>0</v>
      </c>
      <c r="H541" s="12">
        <f t="shared" si="122"/>
        <v>0</v>
      </c>
      <c r="I541" s="11">
        <f>단가대비표!V89</f>
        <v>0</v>
      </c>
      <c r="J541" s="12">
        <f t="shared" si="123"/>
        <v>0</v>
      </c>
      <c r="K541" s="11">
        <f t="shared" si="124"/>
        <v>5000</v>
      </c>
      <c r="L541" s="12">
        <f t="shared" si="125"/>
        <v>6800</v>
      </c>
      <c r="M541" s="8" t="s">
        <v>52</v>
      </c>
      <c r="N541" s="5" t="s">
        <v>848</v>
      </c>
      <c r="O541" s="5" t="s">
        <v>2005</v>
      </c>
      <c r="P541" s="5" t="s">
        <v>62</v>
      </c>
      <c r="Q541" s="5" t="s">
        <v>62</v>
      </c>
      <c r="R541" s="5" t="s">
        <v>63</v>
      </c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5" t="s">
        <v>52</v>
      </c>
      <c r="AK541" s="5" t="s">
        <v>2095</v>
      </c>
      <c r="AL541" s="5" t="s">
        <v>52</v>
      </c>
      <c r="AM541" s="5" t="s">
        <v>52</v>
      </c>
    </row>
    <row r="542" spans="1:39" ht="30" customHeight="1">
      <c r="A542" s="8" t="s">
        <v>210</v>
      </c>
      <c r="B542" s="8" t="s">
        <v>78</v>
      </c>
      <c r="C542" s="8" t="s">
        <v>79</v>
      </c>
      <c r="D542" s="9">
        <v>6.9000000000000006E-2</v>
      </c>
      <c r="E542" s="11">
        <f>단가대비표!O295</f>
        <v>0</v>
      </c>
      <c r="F542" s="12">
        <f t="shared" si="121"/>
        <v>0</v>
      </c>
      <c r="G542" s="11">
        <f>단가대비표!P295</f>
        <v>186665</v>
      </c>
      <c r="H542" s="12">
        <f t="shared" si="122"/>
        <v>12879.8</v>
      </c>
      <c r="I542" s="11">
        <f>단가대비표!V295</f>
        <v>0</v>
      </c>
      <c r="J542" s="12">
        <f t="shared" si="123"/>
        <v>0</v>
      </c>
      <c r="K542" s="11">
        <f t="shared" si="124"/>
        <v>186665</v>
      </c>
      <c r="L542" s="12">
        <f t="shared" si="125"/>
        <v>12879.8</v>
      </c>
      <c r="M542" s="8" t="s">
        <v>1480</v>
      </c>
      <c r="N542" s="5" t="s">
        <v>848</v>
      </c>
      <c r="O542" s="5" t="s">
        <v>211</v>
      </c>
      <c r="P542" s="5" t="s">
        <v>62</v>
      </c>
      <c r="Q542" s="5" t="s">
        <v>62</v>
      </c>
      <c r="R542" s="5" t="s">
        <v>63</v>
      </c>
      <c r="S542" s="1"/>
      <c r="T542" s="1"/>
      <c r="U542" s="1"/>
      <c r="V542" s="1">
        <v>1</v>
      </c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5" t="s">
        <v>52</v>
      </c>
      <c r="AK542" s="5" t="s">
        <v>2096</v>
      </c>
      <c r="AL542" s="5" t="s">
        <v>52</v>
      </c>
      <c r="AM542" s="5" t="s">
        <v>52</v>
      </c>
    </row>
    <row r="543" spans="1:39" ht="30" customHeight="1">
      <c r="A543" s="8" t="s">
        <v>77</v>
      </c>
      <c r="B543" s="8" t="s">
        <v>78</v>
      </c>
      <c r="C543" s="8" t="s">
        <v>79</v>
      </c>
      <c r="D543" s="9">
        <v>1.7999999999999999E-2</v>
      </c>
      <c r="E543" s="11">
        <f>단가대비표!O289</f>
        <v>0</v>
      </c>
      <c r="F543" s="12">
        <f t="shared" si="121"/>
        <v>0</v>
      </c>
      <c r="G543" s="11">
        <f>단가대비표!P289</f>
        <v>130264</v>
      </c>
      <c r="H543" s="12">
        <f t="shared" si="122"/>
        <v>2344.6999999999998</v>
      </c>
      <c r="I543" s="11">
        <f>단가대비표!V289</f>
        <v>0</v>
      </c>
      <c r="J543" s="12">
        <f t="shared" si="123"/>
        <v>0</v>
      </c>
      <c r="K543" s="11">
        <f t="shared" si="124"/>
        <v>130264</v>
      </c>
      <c r="L543" s="12">
        <f t="shared" si="125"/>
        <v>2344.6999999999998</v>
      </c>
      <c r="M543" s="8" t="s">
        <v>1480</v>
      </c>
      <c r="N543" s="5" t="s">
        <v>848</v>
      </c>
      <c r="O543" s="5" t="s">
        <v>80</v>
      </c>
      <c r="P543" s="5" t="s">
        <v>62</v>
      </c>
      <c r="Q543" s="5" t="s">
        <v>62</v>
      </c>
      <c r="R543" s="5" t="s">
        <v>63</v>
      </c>
      <c r="S543" s="1"/>
      <c r="T543" s="1"/>
      <c r="U543" s="1"/>
      <c r="V543" s="1">
        <v>1</v>
      </c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5" t="s">
        <v>52</v>
      </c>
      <c r="AK543" s="5" t="s">
        <v>2097</v>
      </c>
      <c r="AL543" s="5" t="s">
        <v>52</v>
      </c>
      <c r="AM543" s="5" t="s">
        <v>52</v>
      </c>
    </row>
    <row r="544" spans="1:39" ht="30" customHeight="1">
      <c r="A544" s="8" t="s">
        <v>88</v>
      </c>
      <c r="B544" s="8" t="s">
        <v>2009</v>
      </c>
      <c r="C544" s="8" t="s">
        <v>90</v>
      </c>
      <c r="D544" s="9">
        <v>1</v>
      </c>
      <c r="E544" s="11">
        <f>TRUNC(SUMIF(V536:V544, RIGHTB(O544, 1), H536:H544)*U544, 2)</f>
        <v>152.24</v>
      </c>
      <c r="F544" s="12">
        <f t="shared" si="121"/>
        <v>152.19999999999999</v>
      </c>
      <c r="G544" s="11">
        <v>0</v>
      </c>
      <c r="H544" s="12">
        <f t="shared" si="122"/>
        <v>0</v>
      </c>
      <c r="I544" s="11">
        <v>0</v>
      </c>
      <c r="J544" s="12">
        <f t="shared" si="123"/>
        <v>0</v>
      </c>
      <c r="K544" s="11">
        <f t="shared" si="124"/>
        <v>152.19999999999999</v>
      </c>
      <c r="L544" s="12">
        <f t="shared" si="125"/>
        <v>152.19999999999999</v>
      </c>
      <c r="M544" s="8" t="s">
        <v>52</v>
      </c>
      <c r="N544" s="5" t="s">
        <v>848</v>
      </c>
      <c r="O544" s="5" t="s">
        <v>91</v>
      </c>
      <c r="P544" s="5" t="s">
        <v>62</v>
      </c>
      <c r="Q544" s="5" t="s">
        <v>62</v>
      </c>
      <c r="R544" s="5" t="s">
        <v>62</v>
      </c>
      <c r="S544" s="1">
        <v>1</v>
      </c>
      <c r="T544" s="1">
        <v>0</v>
      </c>
      <c r="U544" s="1">
        <v>0.01</v>
      </c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5" t="s">
        <v>52</v>
      </c>
      <c r="AK544" s="5" t="s">
        <v>2098</v>
      </c>
      <c r="AL544" s="5" t="s">
        <v>52</v>
      </c>
      <c r="AM544" s="5" t="s">
        <v>52</v>
      </c>
    </row>
    <row r="545" spans="1:39" ht="30" customHeight="1">
      <c r="A545" s="8" t="s">
        <v>1467</v>
      </c>
      <c r="B545" s="8" t="s">
        <v>52</v>
      </c>
      <c r="C545" s="8" t="s">
        <v>52</v>
      </c>
      <c r="D545" s="9"/>
      <c r="E545" s="11"/>
      <c r="F545" s="12">
        <f>TRUNC(SUMIF(N536:N544, N535, F536:F544),0)</f>
        <v>13373</v>
      </c>
      <c r="G545" s="11"/>
      <c r="H545" s="12">
        <f>TRUNC(SUMIF(N536:N544, N535, H536:H544),0)</f>
        <v>26136</v>
      </c>
      <c r="I545" s="11"/>
      <c r="J545" s="12">
        <f>TRUNC(SUMIF(N536:N544, N535, J536:J544),0)</f>
        <v>62</v>
      </c>
      <c r="K545" s="11"/>
      <c r="L545" s="12">
        <f>F545+H545+J545</f>
        <v>39571</v>
      </c>
      <c r="M545" s="8" t="s">
        <v>52</v>
      </c>
      <c r="N545" s="5" t="s">
        <v>94</v>
      </c>
      <c r="O545" s="5" t="s">
        <v>94</v>
      </c>
      <c r="P545" s="5" t="s">
        <v>52</v>
      </c>
      <c r="Q545" s="5" t="s">
        <v>52</v>
      </c>
      <c r="R545" s="5" t="s">
        <v>52</v>
      </c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5" t="s">
        <v>52</v>
      </c>
      <c r="AK545" s="5" t="s">
        <v>52</v>
      </c>
      <c r="AL545" s="5" t="s">
        <v>52</v>
      </c>
      <c r="AM545" s="5" t="s">
        <v>52</v>
      </c>
    </row>
    <row r="546" spans="1:39" ht="30" customHeight="1">
      <c r="A546" s="9"/>
      <c r="B546" s="9"/>
      <c r="C546" s="9"/>
      <c r="D546" s="9"/>
      <c r="E546" s="11"/>
      <c r="F546" s="12"/>
      <c r="G546" s="11"/>
      <c r="H546" s="12"/>
      <c r="I546" s="11"/>
      <c r="J546" s="12"/>
      <c r="K546" s="11"/>
      <c r="L546" s="12"/>
      <c r="M546" s="9"/>
    </row>
    <row r="547" spans="1:39" ht="30" customHeight="1">
      <c r="A547" s="24" t="s">
        <v>2099</v>
      </c>
      <c r="B547" s="24"/>
      <c r="C547" s="24"/>
      <c r="D547" s="24"/>
      <c r="E547" s="25"/>
      <c r="F547" s="26"/>
      <c r="G547" s="25"/>
      <c r="H547" s="26"/>
      <c r="I547" s="25"/>
      <c r="J547" s="26"/>
      <c r="K547" s="25"/>
      <c r="L547" s="26"/>
      <c r="M547" s="24"/>
      <c r="N547" s="2" t="s">
        <v>852</v>
      </c>
    </row>
    <row r="548" spans="1:39" ht="30" customHeight="1">
      <c r="A548" s="8" t="s">
        <v>623</v>
      </c>
      <c r="B548" s="8" t="s">
        <v>2100</v>
      </c>
      <c r="C548" s="8" t="s">
        <v>99</v>
      </c>
      <c r="D548" s="9">
        <v>0.3</v>
      </c>
      <c r="E548" s="11">
        <f>단가대비표!O143</f>
        <v>18761</v>
      </c>
      <c r="F548" s="12">
        <f t="shared" ref="F548:F556" si="126">TRUNC(E548*D548,1)</f>
        <v>5628.3</v>
      </c>
      <c r="G548" s="11">
        <f>단가대비표!P143</f>
        <v>0</v>
      </c>
      <c r="H548" s="12">
        <f t="shared" ref="H548:H556" si="127">TRUNC(G548*D548,1)</f>
        <v>0</v>
      </c>
      <c r="I548" s="11">
        <f>단가대비표!V143</f>
        <v>0</v>
      </c>
      <c r="J548" s="12">
        <f t="shared" ref="J548:J556" si="128">TRUNC(I548*D548,1)</f>
        <v>0</v>
      </c>
      <c r="K548" s="11">
        <f t="shared" ref="K548:K556" si="129">TRUNC(E548+G548+I548,1)</f>
        <v>18761</v>
      </c>
      <c r="L548" s="12">
        <f t="shared" ref="L548:L556" si="130">TRUNC(F548+H548+J548,1)</f>
        <v>5628.3</v>
      </c>
      <c r="M548" s="8" t="s">
        <v>52</v>
      </c>
      <c r="N548" s="5" t="s">
        <v>852</v>
      </c>
      <c r="O548" s="5" t="s">
        <v>2101</v>
      </c>
      <c r="P548" s="5" t="s">
        <v>62</v>
      </c>
      <c r="Q548" s="5" t="s">
        <v>62</v>
      </c>
      <c r="R548" s="5" t="s">
        <v>63</v>
      </c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5" t="s">
        <v>52</v>
      </c>
      <c r="AK548" s="5" t="s">
        <v>2102</v>
      </c>
      <c r="AL548" s="5" t="s">
        <v>52</v>
      </c>
      <c r="AM548" s="5" t="s">
        <v>52</v>
      </c>
    </row>
    <row r="549" spans="1:39" ht="30" customHeight="1">
      <c r="A549" s="8" t="s">
        <v>1499</v>
      </c>
      <c r="B549" s="8" t="s">
        <v>873</v>
      </c>
      <c r="C549" s="8" t="s">
        <v>162</v>
      </c>
      <c r="D549" s="9">
        <v>1</v>
      </c>
      <c r="E549" s="11">
        <f>일위대가목록!E15</f>
        <v>108</v>
      </c>
      <c r="F549" s="12">
        <f t="shared" si="126"/>
        <v>108</v>
      </c>
      <c r="G549" s="11">
        <f>일위대가목록!F15</f>
        <v>0</v>
      </c>
      <c r="H549" s="12">
        <f t="shared" si="127"/>
        <v>0</v>
      </c>
      <c r="I549" s="11">
        <f>일위대가목록!G15</f>
        <v>0</v>
      </c>
      <c r="J549" s="12">
        <f t="shared" si="128"/>
        <v>0</v>
      </c>
      <c r="K549" s="11">
        <f t="shared" si="129"/>
        <v>108</v>
      </c>
      <c r="L549" s="12">
        <f t="shared" si="130"/>
        <v>108</v>
      </c>
      <c r="M549" s="8" t="s">
        <v>1543</v>
      </c>
      <c r="N549" s="5" t="s">
        <v>852</v>
      </c>
      <c r="O549" s="5" t="s">
        <v>1542</v>
      </c>
      <c r="P549" s="5" t="s">
        <v>63</v>
      </c>
      <c r="Q549" s="5" t="s">
        <v>62</v>
      </c>
      <c r="R549" s="5" t="s">
        <v>62</v>
      </c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5" t="s">
        <v>52</v>
      </c>
      <c r="AK549" s="5" t="s">
        <v>2103</v>
      </c>
      <c r="AL549" s="5" t="s">
        <v>52</v>
      </c>
      <c r="AM549" s="5" t="s">
        <v>52</v>
      </c>
    </row>
    <row r="550" spans="1:39" ht="30" customHeight="1">
      <c r="A550" s="8" t="s">
        <v>2062</v>
      </c>
      <c r="B550" s="8" t="s">
        <v>2063</v>
      </c>
      <c r="C550" s="8" t="s">
        <v>598</v>
      </c>
      <c r="D550" s="9">
        <v>1.919</v>
      </c>
      <c r="E550" s="11">
        <f>단가대비표!O65</f>
        <v>628</v>
      </c>
      <c r="F550" s="12">
        <f t="shared" si="126"/>
        <v>1205.0999999999999</v>
      </c>
      <c r="G550" s="11">
        <f>단가대비표!P65</f>
        <v>0</v>
      </c>
      <c r="H550" s="12">
        <f t="shared" si="127"/>
        <v>0</v>
      </c>
      <c r="I550" s="11">
        <f>단가대비표!V65</f>
        <v>0</v>
      </c>
      <c r="J550" s="12">
        <f t="shared" si="128"/>
        <v>0</v>
      </c>
      <c r="K550" s="11">
        <f t="shared" si="129"/>
        <v>628</v>
      </c>
      <c r="L550" s="12">
        <f t="shared" si="130"/>
        <v>1205.0999999999999</v>
      </c>
      <c r="M550" s="8" t="s">
        <v>52</v>
      </c>
      <c r="N550" s="5" t="s">
        <v>852</v>
      </c>
      <c r="O550" s="5" t="s">
        <v>2064</v>
      </c>
      <c r="P550" s="5" t="s">
        <v>62</v>
      </c>
      <c r="Q550" s="5" t="s">
        <v>62</v>
      </c>
      <c r="R550" s="5" t="s">
        <v>63</v>
      </c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5" t="s">
        <v>52</v>
      </c>
      <c r="AK550" s="5" t="s">
        <v>2104</v>
      </c>
      <c r="AL550" s="5" t="s">
        <v>52</v>
      </c>
      <c r="AM550" s="5" t="s">
        <v>52</v>
      </c>
    </row>
    <row r="551" spans="1:39" ht="30" customHeight="1">
      <c r="A551" s="8" t="s">
        <v>2066</v>
      </c>
      <c r="B551" s="8" t="s">
        <v>2067</v>
      </c>
      <c r="C551" s="8" t="s">
        <v>99</v>
      </c>
      <c r="D551" s="9">
        <v>1.5469999999999999</v>
      </c>
      <c r="E551" s="11">
        <f>일위대가목록!E97</f>
        <v>99</v>
      </c>
      <c r="F551" s="12">
        <f t="shared" si="126"/>
        <v>153.1</v>
      </c>
      <c r="G551" s="11">
        <f>일위대가목록!F97</f>
        <v>1070</v>
      </c>
      <c r="H551" s="12">
        <f t="shared" si="127"/>
        <v>1655.2</v>
      </c>
      <c r="I551" s="11">
        <f>일위대가목록!G97</f>
        <v>0</v>
      </c>
      <c r="J551" s="12">
        <f t="shared" si="128"/>
        <v>0</v>
      </c>
      <c r="K551" s="11">
        <f t="shared" si="129"/>
        <v>1169</v>
      </c>
      <c r="L551" s="12">
        <f t="shared" si="130"/>
        <v>1808.3</v>
      </c>
      <c r="M551" s="8" t="s">
        <v>2068</v>
      </c>
      <c r="N551" s="5" t="s">
        <v>852</v>
      </c>
      <c r="O551" s="5" t="s">
        <v>2069</v>
      </c>
      <c r="P551" s="5" t="s">
        <v>63</v>
      </c>
      <c r="Q551" s="5" t="s">
        <v>62</v>
      </c>
      <c r="R551" s="5" t="s">
        <v>62</v>
      </c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5" t="s">
        <v>52</v>
      </c>
      <c r="AK551" s="5" t="s">
        <v>2105</v>
      </c>
      <c r="AL551" s="5" t="s">
        <v>52</v>
      </c>
      <c r="AM551" s="5" t="s">
        <v>52</v>
      </c>
    </row>
    <row r="552" spans="1:39" ht="30" customHeight="1">
      <c r="A552" s="8" t="s">
        <v>2071</v>
      </c>
      <c r="B552" s="8" t="s">
        <v>2067</v>
      </c>
      <c r="C552" s="8" t="s">
        <v>99</v>
      </c>
      <c r="D552" s="9">
        <v>1.3580000000000001</v>
      </c>
      <c r="E552" s="11">
        <f>일위대가목록!E96</f>
        <v>668</v>
      </c>
      <c r="F552" s="12">
        <f t="shared" si="126"/>
        <v>907.1</v>
      </c>
      <c r="G552" s="11">
        <f>일위대가목록!F96</f>
        <v>9249</v>
      </c>
      <c r="H552" s="12">
        <f t="shared" si="127"/>
        <v>12560.1</v>
      </c>
      <c r="I552" s="11">
        <f>일위대가목록!G96</f>
        <v>60</v>
      </c>
      <c r="J552" s="12">
        <f t="shared" si="128"/>
        <v>81.400000000000006</v>
      </c>
      <c r="K552" s="11">
        <f t="shared" si="129"/>
        <v>9977</v>
      </c>
      <c r="L552" s="12">
        <f t="shared" si="130"/>
        <v>13548.6</v>
      </c>
      <c r="M552" s="8" t="s">
        <v>2072</v>
      </c>
      <c r="N552" s="5" t="s">
        <v>852</v>
      </c>
      <c r="O552" s="5" t="s">
        <v>2073</v>
      </c>
      <c r="P552" s="5" t="s">
        <v>63</v>
      </c>
      <c r="Q552" s="5" t="s">
        <v>62</v>
      </c>
      <c r="R552" s="5" t="s">
        <v>62</v>
      </c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5" t="s">
        <v>52</v>
      </c>
      <c r="AK552" s="5" t="s">
        <v>2106</v>
      </c>
      <c r="AL552" s="5" t="s">
        <v>52</v>
      </c>
      <c r="AM552" s="5" t="s">
        <v>52</v>
      </c>
    </row>
    <row r="553" spans="1:39" ht="30" customHeight="1">
      <c r="A553" s="8" t="s">
        <v>2004</v>
      </c>
      <c r="B553" s="8" t="s">
        <v>52</v>
      </c>
      <c r="C553" s="8" t="s">
        <v>598</v>
      </c>
      <c r="D553" s="9">
        <v>1.63</v>
      </c>
      <c r="E553" s="11">
        <f>단가대비표!O89</f>
        <v>5000</v>
      </c>
      <c r="F553" s="12">
        <f t="shared" si="126"/>
        <v>8150</v>
      </c>
      <c r="G553" s="11">
        <f>단가대비표!P89</f>
        <v>0</v>
      </c>
      <c r="H553" s="12">
        <f t="shared" si="127"/>
        <v>0</v>
      </c>
      <c r="I553" s="11">
        <f>단가대비표!V89</f>
        <v>0</v>
      </c>
      <c r="J553" s="12">
        <f t="shared" si="128"/>
        <v>0</v>
      </c>
      <c r="K553" s="11">
        <f t="shared" si="129"/>
        <v>5000</v>
      </c>
      <c r="L553" s="12">
        <f t="shared" si="130"/>
        <v>8150</v>
      </c>
      <c r="M553" s="8" t="s">
        <v>52</v>
      </c>
      <c r="N553" s="5" t="s">
        <v>852</v>
      </c>
      <c r="O553" s="5" t="s">
        <v>2005</v>
      </c>
      <c r="P553" s="5" t="s">
        <v>62</v>
      </c>
      <c r="Q553" s="5" t="s">
        <v>62</v>
      </c>
      <c r="R553" s="5" t="s">
        <v>63</v>
      </c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5" t="s">
        <v>52</v>
      </c>
      <c r="AK553" s="5" t="s">
        <v>2107</v>
      </c>
      <c r="AL553" s="5" t="s">
        <v>52</v>
      </c>
      <c r="AM553" s="5" t="s">
        <v>52</v>
      </c>
    </row>
    <row r="554" spans="1:39" ht="30" customHeight="1">
      <c r="A554" s="8" t="s">
        <v>210</v>
      </c>
      <c r="B554" s="8" t="s">
        <v>78</v>
      </c>
      <c r="C554" s="8" t="s">
        <v>79</v>
      </c>
      <c r="D554" s="9">
        <v>8.5000000000000006E-2</v>
      </c>
      <c r="E554" s="11">
        <f>단가대비표!O295</f>
        <v>0</v>
      </c>
      <c r="F554" s="12">
        <f t="shared" si="126"/>
        <v>0</v>
      </c>
      <c r="G554" s="11">
        <f>단가대비표!P295</f>
        <v>186665</v>
      </c>
      <c r="H554" s="12">
        <f t="shared" si="127"/>
        <v>15866.5</v>
      </c>
      <c r="I554" s="11">
        <f>단가대비표!V295</f>
        <v>0</v>
      </c>
      <c r="J554" s="12">
        <f t="shared" si="128"/>
        <v>0</v>
      </c>
      <c r="K554" s="11">
        <f t="shared" si="129"/>
        <v>186665</v>
      </c>
      <c r="L554" s="12">
        <f t="shared" si="130"/>
        <v>15866.5</v>
      </c>
      <c r="M554" s="8" t="s">
        <v>1480</v>
      </c>
      <c r="N554" s="5" t="s">
        <v>852</v>
      </c>
      <c r="O554" s="5" t="s">
        <v>211</v>
      </c>
      <c r="P554" s="5" t="s">
        <v>62</v>
      </c>
      <c r="Q554" s="5" t="s">
        <v>62</v>
      </c>
      <c r="R554" s="5" t="s">
        <v>63</v>
      </c>
      <c r="S554" s="1"/>
      <c r="T554" s="1"/>
      <c r="U554" s="1"/>
      <c r="V554" s="1">
        <v>1</v>
      </c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5" t="s">
        <v>52</v>
      </c>
      <c r="AK554" s="5" t="s">
        <v>2108</v>
      </c>
      <c r="AL554" s="5" t="s">
        <v>52</v>
      </c>
      <c r="AM554" s="5" t="s">
        <v>52</v>
      </c>
    </row>
    <row r="555" spans="1:39" ht="30" customHeight="1">
      <c r="A555" s="8" t="s">
        <v>77</v>
      </c>
      <c r="B555" s="8" t="s">
        <v>78</v>
      </c>
      <c r="C555" s="8" t="s">
        <v>79</v>
      </c>
      <c r="D555" s="9">
        <v>2.9000000000000001E-2</v>
      </c>
      <c r="E555" s="11">
        <f>단가대비표!O289</f>
        <v>0</v>
      </c>
      <c r="F555" s="12">
        <f t="shared" si="126"/>
        <v>0</v>
      </c>
      <c r="G555" s="11">
        <f>단가대비표!P289</f>
        <v>130264</v>
      </c>
      <c r="H555" s="12">
        <f t="shared" si="127"/>
        <v>3777.6</v>
      </c>
      <c r="I555" s="11">
        <f>단가대비표!V289</f>
        <v>0</v>
      </c>
      <c r="J555" s="12">
        <f t="shared" si="128"/>
        <v>0</v>
      </c>
      <c r="K555" s="11">
        <f t="shared" si="129"/>
        <v>130264</v>
      </c>
      <c r="L555" s="12">
        <f t="shared" si="130"/>
        <v>3777.6</v>
      </c>
      <c r="M555" s="8" t="s">
        <v>1480</v>
      </c>
      <c r="N555" s="5" t="s">
        <v>852</v>
      </c>
      <c r="O555" s="5" t="s">
        <v>80</v>
      </c>
      <c r="P555" s="5" t="s">
        <v>62</v>
      </c>
      <c r="Q555" s="5" t="s">
        <v>62</v>
      </c>
      <c r="R555" s="5" t="s">
        <v>63</v>
      </c>
      <c r="S555" s="1"/>
      <c r="T555" s="1"/>
      <c r="U555" s="1"/>
      <c r="V555" s="1">
        <v>1</v>
      </c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5" t="s">
        <v>52</v>
      </c>
      <c r="AK555" s="5" t="s">
        <v>2109</v>
      </c>
      <c r="AL555" s="5" t="s">
        <v>52</v>
      </c>
      <c r="AM555" s="5" t="s">
        <v>52</v>
      </c>
    </row>
    <row r="556" spans="1:39" ht="30" customHeight="1">
      <c r="A556" s="8" t="s">
        <v>88</v>
      </c>
      <c r="B556" s="8" t="s">
        <v>2009</v>
      </c>
      <c r="C556" s="8" t="s">
        <v>90</v>
      </c>
      <c r="D556" s="9">
        <v>1</v>
      </c>
      <c r="E556" s="11">
        <f>TRUNC(SUMIF(V548:V556, RIGHTB(O556, 1), H548:H556)*U556, 2)</f>
        <v>196.44</v>
      </c>
      <c r="F556" s="12">
        <f t="shared" si="126"/>
        <v>196.4</v>
      </c>
      <c r="G556" s="11">
        <v>0</v>
      </c>
      <c r="H556" s="12">
        <f t="shared" si="127"/>
        <v>0</v>
      </c>
      <c r="I556" s="11">
        <v>0</v>
      </c>
      <c r="J556" s="12">
        <f t="shared" si="128"/>
        <v>0</v>
      </c>
      <c r="K556" s="11">
        <f t="shared" si="129"/>
        <v>196.4</v>
      </c>
      <c r="L556" s="12">
        <f t="shared" si="130"/>
        <v>196.4</v>
      </c>
      <c r="M556" s="8" t="s">
        <v>52</v>
      </c>
      <c r="N556" s="5" t="s">
        <v>852</v>
      </c>
      <c r="O556" s="5" t="s">
        <v>91</v>
      </c>
      <c r="P556" s="5" t="s">
        <v>62</v>
      </c>
      <c r="Q556" s="5" t="s">
        <v>62</v>
      </c>
      <c r="R556" s="5" t="s">
        <v>62</v>
      </c>
      <c r="S556" s="1">
        <v>1</v>
      </c>
      <c r="T556" s="1">
        <v>0</v>
      </c>
      <c r="U556" s="1">
        <v>0.01</v>
      </c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5" t="s">
        <v>52</v>
      </c>
      <c r="AK556" s="5" t="s">
        <v>2110</v>
      </c>
      <c r="AL556" s="5" t="s">
        <v>52</v>
      </c>
      <c r="AM556" s="5" t="s">
        <v>52</v>
      </c>
    </row>
    <row r="557" spans="1:39" ht="30" customHeight="1">
      <c r="A557" s="8" t="s">
        <v>1467</v>
      </c>
      <c r="B557" s="8" t="s">
        <v>52</v>
      </c>
      <c r="C557" s="8" t="s">
        <v>52</v>
      </c>
      <c r="D557" s="9"/>
      <c r="E557" s="11"/>
      <c r="F557" s="12">
        <f>TRUNC(SUMIF(N548:N556, N547, F548:F556),0)</f>
        <v>16348</v>
      </c>
      <c r="G557" s="11"/>
      <c r="H557" s="12">
        <f>TRUNC(SUMIF(N548:N556, N547, H548:H556),0)</f>
        <v>33859</v>
      </c>
      <c r="I557" s="11"/>
      <c r="J557" s="12">
        <f>TRUNC(SUMIF(N548:N556, N547, J548:J556),0)</f>
        <v>81</v>
      </c>
      <c r="K557" s="11"/>
      <c r="L557" s="12">
        <f>F557+H557+J557</f>
        <v>50288</v>
      </c>
      <c r="M557" s="8" t="s">
        <v>52</v>
      </c>
      <c r="N557" s="5" t="s">
        <v>94</v>
      </c>
      <c r="O557" s="5" t="s">
        <v>94</v>
      </c>
      <c r="P557" s="5" t="s">
        <v>52</v>
      </c>
      <c r="Q557" s="5" t="s">
        <v>52</v>
      </c>
      <c r="R557" s="5" t="s">
        <v>52</v>
      </c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5" t="s">
        <v>52</v>
      </c>
      <c r="AK557" s="5" t="s">
        <v>52</v>
      </c>
      <c r="AL557" s="5" t="s">
        <v>52</v>
      </c>
      <c r="AM557" s="5" t="s">
        <v>52</v>
      </c>
    </row>
    <row r="558" spans="1:39" ht="30" customHeight="1">
      <c r="A558" s="9"/>
      <c r="B558" s="9"/>
      <c r="C558" s="9"/>
      <c r="D558" s="9"/>
      <c r="E558" s="11"/>
      <c r="F558" s="12"/>
      <c r="G558" s="11"/>
      <c r="H558" s="12"/>
      <c r="I558" s="11"/>
      <c r="J558" s="12"/>
      <c r="K558" s="11"/>
      <c r="L558" s="12"/>
      <c r="M558" s="9"/>
    </row>
    <row r="559" spans="1:39" ht="30" customHeight="1">
      <c r="A559" s="24" t="s">
        <v>2111</v>
      </c>
      <c r="B559" s="24"/>
      <c r="C559" s="24"/>
      <c r="D559" s="24"/>
      <c r="E559" s="25"/>
      <c r="F559" s="26"/>
      <c r="G559" s="25"/>
      <c r="H559" s="26"/>
      <c r="I559" s="25"/>
      <c r="J559" s="26"/>
      <c r="K559" s="25"/>
      <c r="L559" s="26"/>
      <c r="M559" s="24"/>
      <c r="N559" s="2" t="s">
        <v>964</v>
      </c>
    </row>
    <row r="560" spans="1:39" ht="30" customHeight="1">
      <c r="A560" s="8" t="s">
        <v>623</v>
      </c>
      <c r="B560" s="8" t="s">
        <v>2112</v>
      </c>
      <c r="C560" s="8" t="s">
        <v>99</v>
      </c>
      <c r="D560" s="9">
        <v>0.3</v>
      </c>
      <c r="E560" s="11">
        <f>단가대비표!O144</f>
        <v>29699</v>
      </c>
      <c r="F560" s="12">
        <f t="shared" ref="F560:F568" si="131">TRUNC(E560*D560,1)</f>
        <v>8909.7000000000007</v>
      </c>
      <c r="G560" s="11">
        <f>단가대비표!P144</f>
        <v>0</v>
      </c>
      <c r="H560" s="12">
        <f t="shared" ref="H560:H568" si="132">TRUNC(G560*D560,1)</f>
        <v>0</v>
      </c>
      <c r="I560" s="11">
        <f>단가대비표!V144</f>
        <v>0</v>
      </c>
      <c r="J560" s="12">
        <f t="shared" ref="J560:J568" si="133">TRUNC(I560*D560,1)</f>
        <v>0</v>
      </c>
      <c r="K560" s="11">
        <f t="shared" ref="K560:K568" si="134">TRUNC(E560+G560+I560,1)</f>
        <v>29699</v>
      </c>
      <c r="L560" s="12">
        <f t="shared" ref="L560:L568" si="135">TRUNC(F560+H560+J560,1)</f>
        <v>8909.7000000000007</v>
      </c>
      <c r="M560" s="8" t="s">
        <v>52</v>
      </c>
      <c r="N560" s="5" t="s">
        <v>964</v>
      </c>
      <c r="O560" s="5" t="s">
        <v>2113</v>
      </c>
      <c r="P560" s="5" t="s">
        <v>62</v>
      </c>
      <c r="Q560" s="5" t="s">
        <v>62</v>
      </c>
      <c r="R560" s="5" t="s">
        <v>63</v>
      </c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5" t="s">
        <v>52</v>
      </c>
      <c r="AK560" s="5" t="s">
        <v>2114</v>
      </c>
      <c r="AL560" s="5" t="s">
        <v>52</v>
      </c>
      <c r="AM560" s="5" t="s">
        <v>52</v>
      </c>
    </row>
    <row r="561" spans="1:39" ht="30" customHeight="1">
      <c r="A561" s="8" t="s">
        <v>1499</v>
      </c>
      <c r="B561" s="8" t="s">
        <v>947</v>
      </c>
      <c r="C561" s="8" t="s">
        <v>162</v>
      </c>
      <c r="D561" s="9">
        <v>1</v>
      </c>
      <c r="E561" s="11">
        <f>일위대가목록!E16</f>
        <v>180</v>
      </c>
      <c r="F561" s="12">
        <f t="shared" si="131"/>
        <v>180</v>
      </c>
      <c r="G561" s="11">
        <f>일위대가목록!F16</f>
        <v>0</v>
      </c>
      <c r="H561" s="12">
        <f t="shared" si="132"/>
        <v>0</v>
      </c>
      <c r="I561" s="11">
        <f>일위대가목록!G16</f>
        <v>0</v>
      </c>
      <c r="J561" s="12">
        <f t="shared" si="133"/>
        <v>0</v>
      </c>
      <c r="K561" s="11">
        <f t="shared" si="134"/>
        <v>180</v>
      </c>
      <c r="L561" s="12">
        <f t="shared" si="135"/>
        <v>180</v>
      </c>
      <c r="M561" s="8" t="s">
        <v>1548</v>
      </c>
      <c r="N561" s="5" t="s">
        <v>964</v>
      </c>
      <c r="O561" s="5" t="s">
        <v>1547</v>
      </c>
      <c r="P561" s="5" t="s">
        <v>63</v>
      </c>
      <c r="Q561" s="5" t="s">
        <v>62</v>
      </c>
      <c r="R561" s="5" t="s">
        <v>62</v>
      </c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5" t="s">
        <v>52</v>
      </c>
      <c r="AK561" s="5" t="s">
        <v>2115</v>
      </c>
      <c r="AL561" s="5" t="s">
        <v>52</v>
      </c>
      <c r="AM561" s="5" t="s">
        <v>52</v>
      </c>
    </row>
    <row r="562" spans="1:39" ht="30" customHeight="1">
      <c r="A562" s="8" t="s">
        <v>2062</v>
      </c>
      <c r="B562" s="8" t="s">
        <v>2063</v>
      </c>
      <c r="C562" s="8" t="s">
        <v>598</v>
      </c>
      <c r="D562" s="9">
        <v>2.6949999999999998</v>
      </c>
      <c r="E562" s="11">
        <f>단가대비표!O65</f>
        <v>628</v>
      </c>
      <c r="F562" s="12">
        <f t="shared" si="131"/>
        <v>1692.4</v>
      </c>
      <c r="G562" s="11">
        <f>단가대비표!P65</f>
        <v>0</v>
      </c>
      <c r="H562" s="12">
        <f t="shared" si="132"/>
        <v>0</v>
      </c>
      <c r="I562" s="11">
        <f>단가대비표!V65</f>
        <v>0</v>
      </c>
      <c r="J562" s="12">
        <f t="shared" si="133"/>
        <v>0</v>
      </c>
      <c r="K562" s="11">
        <f t="shared" si="134"/>
        <v>628</v>
      </c>
      <c r="L562" s="12">
        <f t="shared" si="135"/>
        <v>1692.4</v>
      </c>
      <c r="M562" s="8" t="s">
        <v>52</v>
      </c>
      <c r="N562" s="5" t="s">
        <v>964</v>
      </c>
      <c r="O562" s="5" t="s">
        <v>2064</v>
      </c>
      <c r="P562" s="5" t="s">
        <v>62</v>
      </c>
      <c r="Q562" s="5" t="s">
        <v>62</v>
      </c>
      <c r="R562" s="5" t="s">
        <v>63</v>
      </c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5" t="s">
        <v>52</v>
      </c>
      <c r="AK562" s="5" t="s">
        <v>2116</v>
      </c>
      <c r="AL562" s="5" t="s">
        <v>52</v>
      </c>
      <c r="AM562" s="5" t="s">
        <v>52</v>
      </c>
    </row>
    <row r="563" spans="1:39" ht="30" customHeight="1">
      <c r="A563" s="8" t="s">
        <v>2066</v>
      </c>
      <c r="B563" s="8" t="s">
        <v>2067</v>
      </c>
      <c r="C563" s="8" t="s">
        <v>99</v>
      </c>
      <c r="D563" s="9">
        <v>1.8680000000000001</v>
      </c>
      <c r="E563" s="11">
        <f>일위대가목록!E97</f>
        <v>99</v>
      </c>
      <c r="F563" s="12">
        <f t="shared" si="131"/>
        <v>184.9</v>
      </c>
      <c r="G563" s="11">
        <f>일위대가목록!F97</f>
        <v>1070</v>
      </c>
      <c r="H563" s="12">
        <f t="shared" si="132"/>
        <v>1998.7</v>
      </c>
      <c r="I563" s="11">
        <f>일위대가목록!G97</f>
        <v>0</v>
      </c>
      <c r="J563" s="12">
        <f t="shared" si="133"/>
        <v>0</v>
      </c>
      <c r="K563" s="11">
        <f t="shared" si="134"/>
        <v>1169</v>
      </c>
      <c r="L563" s="12">
        <f t="shared" si="135"/>
        <v>2183.6</v>
      </c>
      <c r="M563" s="8" t="s">
        <v>2068</v>
      </c>
      <c r="N563" s="5" t="s">
        <v>964</v>
      </c>
      <c r="O563" s="5" t="s">
        <v>2069</v>
      </c>
      <c r="P563" s="5" t="s">
        <v>63</v>
      </c>
      <c r="Q563" s="5" t="s">
        <v>62</v>
      </c>
      <c r="R563" s="5" t="s">
        <v>62</v>
      </c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5" t="s">
        <v>52</v>
      </c>
      <c r="AK563" s="5" t="s">
        <v>2117</v>
      </c>
      <c r="AL563" s="5" t="s">
        <v>52</v>
      </c>
      <c r="AM563" s="5" t="s">
        <v>52</v>
      </c>
    </row>
    <row r="564" spans="1:39" ht="30" customHeight="1">
      <c r="A564" s="8" t="s">
        <v>2071</v>
      </c>
      <c r="B564" s="8" t="s">
        <v>2067</v>
      </c>
      <c r="C564" s="8" t="s">
        <v>99</v>
      </c>
      <c r="D564" s="9">
        <v>1.68</v>
      </c>
      <c r="E564" s="11">
        <f>일위대가목록!E96</f>
        <v>668</v>
      </c>
      <c r="F564" s="12">
        <f t="shared" si="131"/>
        <v>1122.2</v>
      </c>
      <c r="G564" s="11">
        <f>일위대가목록!F96</f>
        <v>9249</v>
      </c>
      <c r="H564" s="12">
        <f t="shared" si="132"/>
        <v>15538.3</v>
      </c>
      <c r="I564" s="11">
        <f>일위대가목록!G96</f>
        <v>60</v>
      </c>
      <c r="J564" s="12">
        <f t="shared" si="133"/>
        <v>100.8</v>
      </c>
      <c r="K564" s="11">
        <f t="shared" si="134"/>
        <v>9977</v>
      </c>
      <c r="L564" s="12">
        <f t="shared" si="135"/>
        <v>16761.3</v>
      </c>
      <c r="M564" s="8" t="s">
        <v>2072</v>
      </c>
      <c r="N564" s="5" t="s">
        <v>964</v>
      </c>
      <c r="O564" s="5" t="s">
        <v>2073</v>
      </c>
      <c r="P564" s="5" t="s">
        <v>63</v>
      </c>
      <c r="Q564" s="5" t="s">
        <v>62</v>
      </c>
      <c r="R564" s="5" t="s">
        <v>62</v>
      </c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5" t="s">
        <v>52</v>
      </c>
      <c r="AK564" s="5" t="s">
        <v>2118</v>
      </c>
      <c r="AL564" s="5" t="s">
        <v>52</v>
      </c>
      <c r="AM564" s="5" t="s">
        <v>52</v>
      </c>
    </row>
    <row r="565" spans="1:39" ht="30" customHeight="1">
      <c r="A565" s="8" t="s">
        <v>2004</v>
      </c>
      <c r="B565" s="8" t="s">
        <v>52</v>
      </c>
      <c r="C565" s="8" t="s">
        <v>598</v>
      </c>
      <c r="D565" s="9">
        <v>5.14</v>
      </c>
      <c r="E565" s="11">
        <f>단가대비표!O89</f>
        <v>5000</v>
      </c>
      <c r="F565" s="12">
        <f t="shared" si="131"/>
        <v>25700</v>
      </c>
      <c r="G565" s="11">
        <f>단가대비표!P89</f>
        <v>0</v>
      </c>
      <c r="H565" s="12">
        <f t="shared" si="132"/>
        <v>0</v>
      </c>
      <c r="I565" s="11">
        <f>단가대비표!V89</f>
        <v>0</v>
      </c>
      <c r="J565" s="12">
        <f t="shared" si="133"/>
        <v>0</v>
      </c>
      <c r="K565" s="11">
        <f t="shared" si="134"/>
        <v>5000</v>
      </c>
      <c r="L565" s="12">
        <f t="shared" si="135"/>
        <v>25700</v>
      </c>
      <c r="M565" s="8" t="s">
        <v>52</v>
      </c>
      <c r="N565" s="5" t="s">
        <v>964</v>
      </c>
      <c r="O565" s="5" t="s">
        <v>2005</v>
      </c>
      <c r="P565" s="5" t="s">
        <v>62</v>
      </c>
      <c r="Q565" s="5" t="s">
        <v>62</v>
      </c>
      <c r="R565" s="5" t="s">
        <v>63</v>
      </c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5" t="s">
        <v>52</v>
      </c>
      <c r="AK565" s="5" t="s">
        <v>2119</v>
      </c>
      <c r="AL565" s="5" t="s">
        <v>52</v>
      </c>
      <c r="AM565" s="5" t="s">
        <v>52</v>
      </c>
    </row>
    <row r="566" spans="1:39" ht="30" customHeight="1">
      <c r="A566" s="8" t="s">
        <v>210</v>
      </c>
      <c r="B566" s="8" t="s">
        <v>78</v>
      </c>
      <c r="C566" s="8" t="s">
        <v>79</v>
      </c>
      <c r="D566" s="9">
        <v>8.5000000000000006E-2</v>
      </c>
      <c r="E566" s="11">
        <f>단가대비표!O295</f>
        <v>0</v>
      </c>
      <c r="F566" s="12">
        <f t="shared" si="131"/>
        <v>0</v>
      </c>
      <c r="G566" s="11">
        <f>단가대비표!P295</f>
        <v>186665</v>
      </c>
      <c r="H566" s="12">
        <f t="shared" si="132"/>
        <v>15866.5</v>
      </c>
      <c r="I566" s="11">
        <f>단가대비표!V295</f>
        <v>0</v>
      </c>
      <c r="J566" s="12">
        <f t="shared" si="133"/>
        <v>0</v>
      </c>
      <c r="K566" s="11">
        <f t="shared" si="134"/>
        <v>186665</v>
      </c>
      <c r="L566" s="12">
        <f t="shared" si="135"/>
        <v>15866.5</v>
      </c>
      <c r="M566" s="8" t="s">
        <v>1480</v>
      </c>
      <c r="N566" s="5" t="s">
        <v>964</v>
      </c>
      <c r="O566" s="5" t="s">
        <v>211</v>
      </c>
      <c r="P566" s="5" t="s">
        <v>62</v>
      </c>
      <c r="Q566" s="5" t="s">
        <v>62</v>
      </c>
      <c r="R566" s="5" t="s">
        <v>63</v>
      </c>
      <c r="S566" s="1"/>
      <c r="T566" s="1"/>
      <c r="U566" s="1"/>
      <c r="V566" s="1">
        <v>1</v>
      </c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5" t="s">
        <v>52</v>
      </c>
      <c r="AK566" s="5" t="s">
        <v>2120</v>
      </c>
      <c r="AL566" s="5" t="s">
        <v>52</v>
      </c>
      <c r="AM566" s="5" t="s">
        <v>52</v>
      </c>
    </row>
    <row r="567" spans="1:39" ht="30" customHeight="1">
      <c r="A567" s="8" t="s">
        <v>77</v>
      </c>
      <c r="B567" s="8" t="s">
        <v>78</v>
      </c>
      <c r="C567" s="8" t="s">
        <v>79</v>
      </c>
      <c r="D567" s="9">
        <v>2.9000000000000001E-2</v>
      </c>
      <c r="E567" s="11">
        <f>단가대비표!O289</f>
        <v>0</v>
      </c>
      <c r="F567" s="12">
        <f t="shared" si="131"/>
        <v>0</v>
      </c>
      <c r="G567" s="11">
        <f>단가대비표!P289</f>
        <v>130264</v>
      </c>
      <c r="H567" s="12">
        <f t="shared" si="132"/>
        <v>3777.6</v>
      </c>
      <c r="I567" s="11">
        <f>단가대비표!V289</f>
        <v>0</v>
      </c>
      <c r="J567" s="12">
        <f t="shared" si="133"/>
        <v>0</v>
      </c>
      <c r="K567" s="11">
        <f t="shared" si="134"/>
        <v>130264</v>
      </c>
      <c r="L567" s="12">
        <f t="shared" si="135"/>
        <v>3777.6</v>
      </c>
      <c r="M567" s="8" t="s">
        <v>1480</v>
      </c>
      <c r="N567" s="5" t="s">
        <v>964</v>
      </c>
      <c r="O567" s="5" t="s">
        <v>80</v>
      </c>
      <c r="P567" s="5" t="s">
        <v>62</v>
      </c>
      <c r="Q567" s="5" t="s">
        <v>62</v>
      </c>
      <c r="R567" s="5" t="s">
        <v>63</v>
      </c>
      <c r="S567" s="1"/>
      <c r="T567" s="1"/>
      <c r="U567" s="1"/>
      <c r="V567" s="1">
        <v>1</v>
      </c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5" t="s">
        <v>52</v>
      </c>
      <c r="AK567" s="5" t="s">
        <v>2121</v>
      </c>
      <c r="AL567" s="5" t="s">
        <v>52</v>
      </c>
      <c r="AM567" s="5" t="s">
        <v>52</v>
      </c>
    </row>
    <row r="568" spans="1:39" ht="30" customHeight="1">
      <c r="A568" s="8" t="s">
        <v>88</v>
      </c>
      <c r="B568" s="8" t="s">
        <v>2009</v>
      </c>
      <c r="C568" s="8" t="s">
        <v>90</v>
      </c>
      <c r="D568" s="9">
        <v>1</v>
      </c>
      <c r="E568" s="11">
        <f>TRUNC(SUMIF(V560:V568, RIGHTB(O568, 1), H560:H568)*U568, 2)</f>
        <v>196.44</v>
      </c>
      <c r="F568" s="12">
        <f t="shared" si="131"/>
        <v>196.4</v>
      </c>
      <c r="G568" s="11">
        <v>0</v>
      </c>
      <c r="H568" s="12">
        <f t="shared" si="132"/>
        <v>0</v>
      </c>
      <c r="I568" s="11">
        <v>0</v>
      </c>
      <c r="J568" s="12">
        <f t="shared" si="133"/>
        <v>0</v>
      </c>
      <c r="K568" s="11">
        <f t="shared" si="134"/>
        <v>196.4</v>
      </c>
      <c r="L568" s="12">
        <f t="shared" si="135"/>
        <v>196.4</v>
      </c>
      <c r="M568" s="8" t="s">
        <v>52</v>
      </c>
      <c r="N568" s="5" t="s">
        <v>964</v>
      </c>
      <c r="O568" s="5" t="s">
        <v>91</v>
      </c>
      <c r="P568" s="5" t="s">
        <v>62</v>
      </c>
      <c r="Q568" s="5" t="s">
        <v>62</v>
      </c>
      <c r="R568" s="5" t="s">
        <v>62</v>
      </c>
      <c r="S568" s="1">
        <v>1</v>
      </c>
      <c r="T568" s="1">
        <v>0</v>
      </c>
      <c r="U568" s="1">
        <v>0.01</v>
      </c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5" t="s">
        <v>52</v>
      </c>
      <c r="AK568" s="5" t="s">
        <v>2122</v>
      </c>
      <c r="AL568" s="5" t="s">
        <v>52</v>
      </c>
      <c r="AM568" s="5" t="s">
        <v>52</v>
      </c>
    </row>
    <row r="569" spans="1:39" ht="30" customHeight="1">
      <c r="A569" s="8" t="s">
        <v>1467</v>
      </c>
      <c r="B569" s="8" t="s">
        <v>52</v>
      </c>
      <c r="C569" s="8" t="s">
        <v>52</v>
      </c>
      <c r="D569" s="9"/>
      <c r="E569" s="11"/>
      <c r="F569" s="12">
        <f>TRUNC(SUMIF(N560:N568, N559, F560:F568),0)</f>
        <v>37985</v>
      </c>
      <c r="G569" s="11"/>
      <c r="H569" s="12">
        <f>TRUNC(SUMIF(N560:N568, N559, H560:H568),0)</f>
        <v>37181</v>
      </c>
      <c r="I569" s="11"/>
      <c r="J569" s="12">
        <f>TRUNC(SUMIF(N560:N568, N559, J560:J568),0)</f>
        <v>100</v>
      </c>
      <c r="K569" s="11"/>
      <c r="L569" s="12">
        <f>F569+H569+J569</f>
        <v>75266</v>
      </c>
      <c r="M569" s="8" t="s">
        <v>52</v>
      </c>
      <c r="N569" s="5" t="s">
        <v>94</v>
      </c>
      <c r="O569" s="5" t="s">
        <v>94</v>
      </c>
      <c r="P569" s="5" t="s">
        <v>52</v>
      </c>
      <c r="Q569" s="5" t="s">
        <v>52</v>
      </c>
      <c r="R569" s="5" t="s">
        <v>52</v>
      </c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5" t="s">
        <v>52</v>
      </c>
      <c r="AK569" s="5" t="s">
        <v>52</v>
      </c>
      <c r="AL569" s="5" t="s">
        <v>52</v>
      </c>
      <c r="AM569" s="5" t="s">
        <v>52</v>
      </c>
    </row>
    <row r="570" spans="1:39" ht="30" customHeight="1">
      <c r="A570" s="9"/>
      <c r="B570" s="9"/>
      <c r="C570" s="9"/>
      <c r="D570" s="9"/>
      <c r="E570" s="11"/>
      <c r="F570" s="12"/>
      <c r="G570" s="11"/>
      <c r="H570" s="12"/>
      <c r="I570" s="11"/>
      <c r="J570" s="12"/>
      <c r="K570" s="11"/>
      <c r="L570" s="12"/>
      <c r="M570" s="9"/>
    </row>
    <row r="571" spans="1:39" ht="30" customHeight="1">
      <c r="A571" s="24" t="s">
        <v>2123</v>
      </c>
      <c r="B571" s="24"/>
      <c r="C571" s="24"/>
      <c r="D571" s="24"/>
      <c r="E571" s="25"/>
      <c r="F571" s="26"/>
      <c r="G571" s="25"/>
      <c r="H571" s="26"/>
      <c r="I571" s="25"/>
      <c r="J571" s="26"/>
      <c r="K571" s="25"/>
      <c r="L571" s="26"/>
      <c r="M571" s="24"/>
      <c r="N571" s="2" t="s">
        <v>967</v>
      </c>
    </row>
    <row r="572" spans="1:39" ht="30" customHeight="1">
      <c r="A572" s="8" t="s">
        <v>623</v>
      </c>
      <c r="B572" s="8" t="s">
        <v>2124</v>
      </c>
      <c r="C572" s="8" t="s">
        <v>99</v>
      </c>
      <c r="D572" s="9">
        <v>0.3</v>
      </c>
      <c r="E572" s="11">
        <f>단가대비표!O145</f>
        <v>42182</v>
      </c>
      <c r="F572" s="12">
        <f t="shared" ref="F572:F580" si="136">TRUNC(E572*D572,1)</f>
        <v>12654.6</v>
      </c>
      <c r="G572" s="11">
        <f>단가대비표!P145</f>
        <v>0</v>
      </c>
      <c r="H572" s="12">
        <f t="shared" ref="H572:H580" si="137">TRUNC(G572*D572,1)</f>
        <v>0</v>
      </c>
      <c r="I572" s="11">
        <f>단가대비표!V145</f>
        <v>0</v>
      </c>
      <c r="J572" s="12">
        <f t="shared" ref="J572:J580" si="138">TRUNC(I572*D572,1)</f>
        <v>0</v>
      </c>
      <c r="K572" s="11">
        <f t="shared" ref="K572:K580" si="139">TRUNC(E572+G572+I572,1)</f>
        <v>42182</v>
      </c>
      <c r="L572" s="12">
        <f t="shared" ref="L572:L580" si="140">TRUNC(F572+H572+J572,1)</f>
        <v>12654.6</v>
      </c>
      <c r="M572" s="8" t="s">
        <v>52</v>
      </c>
      <c r="N572" s="5" t="s">
        <v>967</v>
      </c>
      <c r="O572" s="5" t="s">
        <v>2125</v>
      </c>
      <c r="P572" s="5" t="s">
        <v>62</v>
      </c>
      <c r="Q572" s="5" t="s">
        <v>62</v>
      </c>
      <c r="R572" s="5" t="s">
        <v>63</v>
      </c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5" t="s">
        <v>52</v>
      </c>
      <c r="AK572" s="5" t="s">
        <v>2126</v>
      </c>
      <c r="AL572" s="5" t="s">
        <v>52</v>
      </c>
      <c r="AM572" s="5" t="s">
        <v>52</v>
      </c>
    </row>
    <row r="573" spans="1:39" ht="30" customHeight="1">
      <c r="A573" s="8" t="s">
        <v>1499</v>
      </c>
      <c r="B573" s="8" t="s">
        <v>969</v>
      </c>
      <c r="C573" s="8" t="s">
        <v>162</v>
      </c>
      <c r="D573" s="9">
        <v>1</v>
      </c>
      <c r="E573" s="11">
        <f>일위대가목록!E17</f>
        <v>318</v>
      </c>
      <c r="F573" s="12">
        <f t="shared" si="136"/>
        <v>318</v>
      </c>
      <c r="G573" s="11">
        <f>일위대가목록!F17</f>
        <v>0</v>
      </c>
      <c r="H573" s="12">
        <f t="shared" si="137"/>
        <v>0</v>
      </c>
      <c r="I573" s="11">
        <f>일위대가목록!G17</f>
        <v>0</v>
      </c>
      <c r="J573" s="12">
        <f t="shared" si="138"/>
        <v>0</v>
      </c>
      <c r="K573" s="11">
        <f t="shared" si="139"/>
        <v>318</v>
      </c>
      <c r="L573" s="12">
        <f t="shared" si="140"/>
        <v>318</v>
      </c>
      <c r="M573" s="8" t="s">
        <v>1553</v>
      </c>
      <c r="N573" s="5" t="s">
        <v>967</v>
      </c>
      <c r="O573" s="5" t="s">
        <v>1552</v>
      </c>
      <c r="P573" s="5" t="s">
        <v>63</v>
      </c>
      <c r="Q573" s="5" t="s">
        <v>62</v>
      </c>
      <c r="R573" s="5" t="s">
        <v>62</v>
      </c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5" t="s">
        <v>52</v>
      </c>
      <c r="AK573" s="5" t="s">
        <v>2127</v>
      </c>
      <c r="AL573" s="5" t="s">
        <v>52</v>
      </c>
      <c r="AM573" s="5" t="s">
        <v>52</v>
      </c>
    </row>
    <row r="574" spans="1:39" ht="30" customHeight="1">
      <c r="A574" s="8" t="s">
        <v>2062</v>
      </c>
      <c r="B574" s="8" t="s">
        <v>2063</v>
      </c>
      <c r="C574" s="8" t="s">
        <v>598</v>
      </c>
      <c r="D574" s="9">
        <v>3.6019999999999999</v>
      </c>
      <c r="E574" s="11">
        <f>단가대비표!O65</f>
        <v>628</v>
      </c>
      <c r="F574" s="12">
        <f t="shared" si="136"/>
        <v>2262</v>
      </c>
      <c r="G574" s="11">
        <f>단가대비표!P65</f>
        <v>0</v>
      </c>
      <c r="H574" s="12">
        <f t="shared" si="137"/>
        <v>0</v>
      </c>
      <c r="I574" s="11">
        <f>단가대비표!V65</f>
        <v>0</v>
      </c>
      <c r="J574" s="12">
        <f t="shared" si="138"/>
        <v>0</v>
      </c>
      <c r="K574" s="11">
        <f t="shared" si="139"/>
        <v>628</v>
      </c>
      <c r="L574" s="12">
        <f t="shared" si="140"/>
        <v>2262</v>
      </c>
      <c r="M574" s="8" t="s">
        <v>52</v>
      </c>
      <c r="N574" s="5" t="s">
        <v>967</v>
      </c>
      <c r="O574" s="5" t="s">
        <v>2064</v>
      </c>
      <c r="P574" s="5" t="s">
        <v>62</v>
      </c>
      <c r="Q574" s="5" t="s">
        <v>62</v>
      </c>
      <c r="R574" s="5" t="s">
        <v>63</v>
      </c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5" t="s">
        <v>52</v>
      </c>
      <c r="AK574" s="5" t="s">
        <v>2128</v>
      </c>
      <c r="AL574" s="5" t="s">
        <v>52</v>
      </c>
      <c r="AM574" s="5" t="s">
        <v>52</v>
      </c>
    </row>
    <row r="575" spans="1:39" ht="30" customHeight="1">
      <c r="A575" s="8" t="s">
        <v>2066</v>
      </c>
      <c r="B575" s="8" t="s">
        <v>2067</v>
      </c>
      <c r="C575" s="8" t="s">
        <v>99</v>
      </c>
      <c r="D575" s="9">
        <v>2.1880000000000002</v>
      </c>
      <c r="E575" s="11">
        <f>일위대가목록!E97</f>
        <v>99</v>
      </c>
      <c r="F575" s="12">
        <f t="shared" si="136"/>
        <v>216.6</v>
      </c>
      <c r="G575" s="11">
        <f>일위대가목록!F97</f>
        <v>1070</v>
      </c>
      <c r="H575" s="12">
        <f t="shared" si="137"/>
        <v>2341.1</v>
      </c>
      <c r="I575" s="11">
        <f>일위대가목록!G97</f>
        <v>0</v>
      </c>
      <c r="J575" s="12">
        <f t="shared" si="138"/>
        <v>0</v>
      </c>
      <c r="K575" s="11">
        <f t="shared" si="139"/>
        <v>1169</v>
      </c>
      <c r="L575" s="12">
        <f t="shared" si="140"/>
        <v>2557.6999999999998</v>
      </c>
      <c r="M575" s="8" t="s">
        <v>2068</v>
      </c>
      <c r="N575" s="5" t="s">
        <v>967</v>
      </c>
      <c r="O575" s="5" t="s">
        <v>2069</v>
      </c>
      <c r="P575" s="5" t="s">
        <v>63</v>
      </c>
      <c r="Q575" s="5" t="s">
        <v>62</v>
      </c>
      <c r="R575" s="5" t="s">
        <v>62</v>
      </c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5" t="s">
        <v>52</v>
      </c>
      <c r="AK575" s="5" t="s">
        <v>2129</v>
      </c>
      <c r="AL575" s="5" t="s">
        <v>52</v>
      </c>
      <c r="AM575" s="5" t="s">
        <v>52</v>
      </c>
    </row>
    <row r="576" spans="1:39" ht="30" customHeight="1">
      <c r="A576" s="8" t="s">
        <v>2071</v>
      </c>
      <c r="B576" s="8" t="s">
        <v>2067</v>
      </c>
      <c r="C576" s="8" t="s">
        <v>99</v>
      </c>
      <c r="D576" s="9">
        <v>2</v>
      </c>
      <c r="E576" s="11">
        <f>일위대가목록!E96</f>
        <v>668</v>
      </c>
      <c r="F576" s="12">
        <f t="shared" si="136"/>
        <v>1336</v>
      </c>
      <c r="G576" s="11">
        <f>일위대가목록!F96</f>
        <v>9249</v>
      </c>
      <c r="H576" s="12">
        <f t="shared" si="137"/>
        <v>18498</v>
      </c>
      <c r="I576" s="11">
        <f>일위대가목록!G96</f>
        <v>60</v>
      </c>
      <c r="J576" s="12">
        <f t="shared" si="138"/>
        <v>120</v>
      </c>
      <c r="K576" s="11">
        <f t="shared" si="139"/>
        <v>9977</v>
      </c>
      <c r="L576" s="12">
        <f t="shared" si="140"/>
        <v>19954</v>
      </c>
      <c r="M576" s="8" t="s">
        <v>2072</v>
      </c>
      <c r="N576" s="5" t="s">
        <v>967</v>
      </c>
      <c r="O576" s="5" t="s">
        <v>2073</v>
      </c>
      <c r="P576" s="5" t="s">
        <v>63</v>
      </c>
      <c r="Q576" s="5" t="s">
        <v>62</v>
      </c>
      <c r="R576" s="5" t="s">
        <v>62</v>
      </c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5" t="s">
        <v>52</v>
      </c>
      <c r="AK576" s="5" t="s">
        <v>2130</v>
      </c>
      <c r="AL576" s="5" t="s">
        <v>52</v>
      </c>
      <c r="AM576" s="5" t="s">
        <v>52</v>
      </c>
    </row>
    <row r="577" spans="1:39" ht="30" customHeight="1">
      <c r="A577" s="8" t="s">
        <v>2004</v>
      </c>
      <c r="B577" s="8" t="s">
        <v>52</v>
      </c>
      <c r="C577" s="8" t="s">
        <v>598</v>
      </c>
      <c r="D577" s="9">
        <v>6.37</v>
      </c>
      <c r="E577" s="11">
        <f>단가대비표!O89</f>
        <v>5000</v>
      </c>
      <c r="F577" s="12">
        <f t="shared" si="136"/>
        <v>31850</v>
      </c>
      <c r="G577" s="11">
        <f>단가대비표!P89</f>
        <v>0</v>
      </c>
      <c r="H577" s="12">
        <f t="shared" si="137"/>
        <v>0</v>
      </c>
      <c r="I577" s="11">
        <f>단가대비표!V89</f>
        <v>0</v>
      </c>
      <c r="J577" s="12">
        <f t="shared" si="138"/>
        <v>0</v>
      </c>
      <c r="K577" s="11">
        <f t="shared" si="139"/>
        <v>5000</v>
      </c>
      <c r="L577" s="12">
        <f t="shared" si="140"/>
        <v>31850</v>
      </c>
      <c r="M577" s="8" t="s">
        <v>52</v>
      </c>
      <c r="N577" s="5" t="s">
        <v>967</v>
      </c>
      <c r="O577" s="5" t="s">
        <v>2005</v>
      </c>
      <c r="P577" s="5" t="s">
        <v>62</v>
      </c>
      <c r="Q577" s="5" t="s">
        <v>62</v>
      </c>
      <c r="R577" s="5" t="s">
        <v>63</v>
      </c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5" t="s">
        <v>52</v>
      </c>
      <c r="AK577" s="5" t="s">
        <v>2131</v>
      </c>
      <c r="AL577" s="5" t="s">
        <v>52</v>
      </c>
      <c r="AM577" s="5" t="s">
        <v>52</v>
      </c>
    </row>
    <row r="578" spans="1:39" ht="30" customHeight="1">
      <c r="A578" s="8" t="s">
        <v>210</v>
      </c>
      <c r="B578" s="8" t="s">
        <v>78</v>
      </c>
      <c r="C578" s="8" t="s">
        <v>79</v>
      </c>
      <c r="D578" s="9">
        <v>0.104</v>
      </c>
      <c r="E578" s="11">
        <f>단가대비표!O295</f>
        <v>0</v>
      </c>
      <c r="F578" s="12">
        <f t="shared" si="136"/>
        <v>0</v>
      </c>
      <c r="G578" s="11">
        <f>단가대비표!P295</f>
        <v>186665</v>
      </c>
      <c r="H578" s="12">
        <f t="shared" si="137"/>
        <v>19413.099999999999</v>
      </c>
      <c r="I578" s="11">
        <f>단가대비표!V295</f>
        <v>0</v>
      </c>
      <c r="J578" s="12">
        <f t="shared" si="138"/>
        <v>0</v>
      </c>
      <c r="K578" s="11">
        <f t="shared" si="139"/>
        <v>186665</v>
      </c>
      <c r="L578" s="12">
        <f t="shared" si="140"/>
        <v>19413.099999999999</v>
      </c>
      <c r="M578" s="8" t="s">
        <v>1480</v>
      </c>
      <c r="N578" s="5" t="s">
        <v>967</v>
      </c>
      <c r="O578" s="5" t="s">
        <v>211</v>
      </c>
      <c r="P578" s="5" t="s">
        <v>62</v>
      </c>
      <c r="Q578" s="5" t="s">
        <v>62</v>
      </c>
      <c r="R578" s="5" t="s">
        <v>63</v>
      </c>
      <c r="S578" s="1"/>
      <c r="T578" s="1"/>
      <c r="U578" s="1"/>
      <c r="V578" s="1">
        <v>1</v>
      </c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5" t="s">
        <v>52</v>
      </c>
      <c r="AK578" s="5" t="s">
        <v>2132</v>
      </c>
      <c r="AL578" s="5" t="s">
        <v>52</v>
      </c>
      <c r="AM578" s="5" t="s">
        <v>52</v>
      </c>
    </row>
    <row r="579" spans="1:39" ht="30" customHeight="1">
      <c r="A579" s="8" t="s">
        <v>77</v>
      </c>
      <c r="B579" s="8" t="s">
        <v>78</v>
      </c>
      <c r="C579" s="8" t="s">
        <v>79</v>
      </c>
      <c r="D579" s="9">
        <v>4.7E-2</v>
      </c>
      <c r="E579" s="11">
        <f>단가대비표!O289</f>
        <v>0</v>
      </c>
      <c r="F579" s="12">
        <f t="shared" si="136"/>
        <v>0</v>
      </c>
      <c r="G579" s="11">
        <f>단가대비표!P289</f>
        <v>130264</v>
      </c>
      <c r="H579" s="12">
        <f t="shared" si="137"/>
        <v>6122.4</v>
      </c>
      <c r="I579" s="11">
        <f>단가대비표!V289</f>
        <v>0</v>
      </c>
      <c r="J579" s="12">
        <f t="shared" si="138"/>
        <v>0</v>
      </c>
      <c r="K579" s="11">
        <f t="shared" si="139"/>
        <v>130264</v>
      </c>
      <c r="L579" s="12">
        <f t="shared" si="140"/>
        <v>6122.4</v>
      </c>
      <c r="M579" s="8" t="s">
        <v>1480</v>
      </c>
      <c r="N579" s="5" t="s">
        <v>967</v>
      </c>
      <c r="O579" s="5" t="s">
        <v>80</v>
      </c>
      <c r="P579" s="5" t="s">
        <v>62</v>
      </c>
      <c r="Q579" s="5" t="s">
        <v>62</v>
      </c>
      <c r="R579" s="5" t="s">
        <v>63</v>
      </c>
      <c r="S579" s="1"/>
      <c r="T579" s="1"/>
      <c r="U579" s="1"/>
      <c r="V579" s="1">
        <v>1</v>
      </c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5" t="s">
        <v>52</v>
      </c>
      <c r="AK579" s="5" t="s">
        <v>2133</v>
      </c>
      <c r="AL579" s="5" t="s">
        <v>52</v>
      </c>
      <c r="AM579" s="5" t="s">
        <v>52</v>
      </c>
    </row>
    <row r="580" spans="1:39" ht="30" customHeight="1">
      <c r="A580" s="8" t="s">
        <v>88</v>
      </c>
      <c r="B580" s="8" t="s">
        <v>2009</v>
      </c>
      <c r="C580" s="8" t="s">
        <v>90</v>
      </c>
      <c r="D580" s="9">
        <v>1</v>
      </c>
      <c r="E580" s="11">
        <f>TRUNC(SUMIF(V572:V580, RIGHTB(O580, 1), H572:H580)*U580, 2)</f>
        <v>255.35</v>
      </c>
      <c r="F580" s="12">
        <f t="shared" si="136"/>
        <v>255.3</v>
      </c>
      <c r="G580" s="11">
        <v>0</v>
      </c>
      <c r="H580" s="12">
        <f t="shared" si="137"/>
        <v>0</v>
      </c>
      <c r="I580" s="11">
        <v>0</v>
      </c>
      <c r="J580" s="12">
        <f t="shared" si="138"/>
        <v>0</v>
      </c>
      <c r="K580" s="11">
        <f t="shared" si="139"/>
        <v>255.3</v>
      </c>
      <c r="L580" s="12">
        <f t="shared" si="140"/>
        <v>255.3</v>
      </c>
      <c r="M580" s="8" t="s">
        <v>52</v>
      </c>
      <c r="N580" s="5" t="s">
        <v>967</v>
      </c>
      <c r="O580" s="5" t="s">
        <v>91</v>
      </c>
      <c r="P580" s="5" t="s">
        <v>62</v>
      </c>
      <c r="Q580" s="5" t="s">
        <v>62</v>
      </c>
      <c r="R580" s="5" t="s">
        <v>62</v>
      </c>
      <c r="S580" s="1">
        <v>1</v>
      </c>
      <c r="T580" s="1">
        <v>0</v>
      </c>
      <c r="U580" s="1">
        <v>0.01</v>
      </c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5" t="s">
        <v>52</v>
      </c>
      <c r="AK580" s="5" t="s">
        <v>2134</v>
      </c>
      <c r="AL580" s="5" t="s">
        <v>52</v>
      </c>
      <c r="AM580" s="5" t="s">
        <v>52</v>
      </c>
    </row>
    <row r="581" spans="1:39" ht="30" customHeight="1">
      <c r="A581" s="8" t="s">
        <v>1467</v>
      </c>
      <c r="B581" s="8" t="s">
        <v>52</v>
      </c>
      <c r="C581" s="8" t="s">
        <v>52</v>
      </c>
      <c r="D581" s="9"/>
      <c r="E581" s="11"/>
      <c r="F581" s="12">
        <f>TRUNC(SUMIF(N572:N580, N571, F572:F580),0)</f>
        <v>48892</v>
      </c>
      <c r="G581" s="11"/>
      <c r="H581" s="12">
        <f>TRUNC(SUMIF(N572:N580, N571, H572:H580),0)</f>
        <v>46374</v>
      </c>
      <c r="I581" s="11"/>
      <c r="J581" s="12">
        <f>TRUNC(SUMIF(N572:N580, N571, J572:J580),0)</f>
        <v>120</v>
      </c>
      <c r="K581" s="11"/>
      <c r="L581" s="12">
        <f>F581+H581+J581</f>
        <v>95386</v>
      </c>
      <c r="M581" s="8" t="s">
        <v>52</v>
      </c>
      <c r="N581" s="5" t="s">
        <v>94</v>
      </c>
      <c r="O581" s="5" t="s">
        <v>94</v>
      </c>
      <c r="P581" s="5" t="s">
        <v>52</v>
      </c>
      <c r="Q581" s="5" t="s">
        <v>52</v>
      </c>
      <c r="R581" s="5" t="s">
        <v>52</v>
      </c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5" t="s">
        <v>52</v>
      </c>
      <c r="AK581" s="5" t="s">
        <v>52</v>
      </c>
      <c r="AL581" s="5" t="s">
        <v>52</v>
      </c>
      <c r="AM581" s="5" t="s">
        <v>52</v>
      </c>
    </row>
    <row r="582" spans="1:39" ht="30" customHeight="1">
      <c r="A582" s="9"/>
      <c r="B582" s="9"/>
      <c r="C582" s="9"/>
      <c r="D582" s="9"/>
      <c r="E582" s="11"/>
      <c r="F582" s="12"/>
      <c r="G582" s="11"/>
      <c r="H582" s="12"/>
      <c r="I582" s="11"/>
      <c r="J582" s="12"/>
      <c r="K582" s="11"/>
      <c r="L582" s="12"/>
      <c r="M582" s="9"/>
    </row>
    <row r="583" spans="1:39" ht="30" customHeight="1">
      <c r="A583" s="24" t="s">
        <v>2135</v>
      </c>
      <c r="B583" s="24"/>
      <c r="C583" s="24"/>
      <c r="D583" s="24"/>
      <c r="E583" s="25"/>
      <c r="F583" s="26"/>
      <c r="G583" s="25"/>
      <c r="H583" s="26"/>
      <c r="I583" s="25"/>
      <c r="J583" s="26"/>
      <c r="K583" s="25"/>
      <c r="L583" s="26"/>
      <c r="M583" s="24"/>
      <c r="N583" s="2" t="s">
        <v>971</v>
      </c>
    </row>
    <row r="584" spans="1:39" ht="30" customHeight="1">
      <c r="A584" s="8" t="s">
        <v>623</v>
      </c>
      <c r="B584" s="8" t="s">
        <v>2136</v>
      </c>
      <c r="C584" s="8" t="s">
        <v>99</v>
      </c>
      <c r="D584" s="9">
        <v>0.3</v>
      </c>
      <c r="E584" s="11">
        <f>단가대비표!O146</f>
        <v>55065</v>
      </c>
      <c r="F584" s="12">
        <f t="shared" ref="F584:F592" si="141">TRUNC(E584*D584,1)</f>
        <v>16519.5</v>
      </c>
      <c r="G584" s="11">
        <f>단가대비표!P146</f>
        <v>0</v>
      </c>
      <c r="H584" s="12">
        <f t="shared" ref="H584:H592" si="142">TRUNC(G584*D584,1)</f>
        <v>0</v>
      </c>
      <c r="I584" s="11">
        <f>단가대비표!V146</f>
        <v>0</v>
      </c>
      <c r="J584" s="12">
        <f t="shared" ref="J584:J592" si="143">TRUNC(I584*D584,1)</f>
        <v>0</v>
      </c>
      <c r="K584" s="11">
        <f t="shared" ref="K584:K592" si="144">TRUNC(E584+G584+I584,1)</f>
        <v>55065</v>
      </c>
      <c r="L584" s="12">
        <f t="shared" ref="L584:L592" si="145">TRUNC(F584+H584+J584,1)</f>
        <v>16519.5</v>
      </c>
      <c r="M584" s="8" t="s">
        <v>52</v>
      </c>
      <c r="N584" s="5" t="s">
        <v>971</v>
      </c>
      <c r="O584" s="5" t="s">
        <v>2137</v>
      </c>
      <c r="P584" s="5" t="s">
        <v>62</v>
      </c>
      <c r="Q584" s="5" t="s">
        <v>62</v>
      </c>
      <c r="R584" s="5" t="s">
        <v>63</v>
      </c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5" t="s">
        <v>52</v>
      </c>
      <c r="AK584" s="5" t="s">
        <v>2138</v>
      </c>
      <c r="AL584" s="5" t="s">
        <v>52</v>
      </c>
      <c r="AM584" s="5" t="s">
        <v>52</v>
      </c>
    </row>
    <row r="585" spans="1:39" ht="30" customHeight="1">
      <c r="A585" s="8" t="s">
        <v>1499</v>
      </c>
      <c r="B585" s="8" t="s">
        <v>980</v>
      </c>
      <c r="C585" s="8" t="s">
        <v>162</v>
      </c>
      <c r="D585" s="9">
        <v>1</v>
      </c>
      <c r="E585" s="11">
        <f>일위대가목록!E18</f>
        <v>414</v>
      </c>
      <c r="F585" s="12">
        <f t="shared" si="141"/>
        <v>414</v>
      </c>
      <c r="G585" s="11">
        <f>일위대가목록!F18</f>
        <v>0</v>
      </c>
      <c r="H585" s="12">
        <f t="shared" si="142"/>
        <v>0</v>
      </c>
      <c r="I585" s="11">
        <f>일위대가목록!G18</f>
        <v>0</v>
      </c>
      <c r="J585" s="12">
        <f t="shared" si="143"/>
        <v>0</v>
      </c>
      <c r="K585" s="11">
        <f t="shared" si="144"/>
        <v>414</v>
      </c>
      <c r="L585" s="12">
        <f t="shared" si="145"/>
        <v>414</v>
      </c>
      <c r="M585" s="8" t="s">
        <v>1558</v>
      </c>
      <c r="N585" s="5" t="s">
        <v>971</v>
      </c>
      <c r="O585" s="5" t="s">
        <v>1557</v>
      </c>
      <c r="P585" s="5" t="s">
        <v>63</v>
      </c>
      <c r="Q585" s="5" t="s">
        <v>62</v>
      </c>
      <c r="R585" s="5" t="s">
        <v>62</v>
      </c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5" t="s">
        <v>52</v>
      </c>
      <c r="AK585" s="5" t="s">
        <v>2139</v>
      </c>
      <c r="AL585" s="5" t="s">
        <v>52</v>
      </c>
      <c r="AM585" s="5" t="s">
        <v>52</v>
      </c>
    </row>
    <row r="586" spans="1:39" ht="30" customHeight="1">
      <c r="A586" s="8" t="s">
        <v>2062</v>
      </c>
      <c r="B586" s="8" t="s">
        <v>2063</v>
      </c>
      <c r="C586" s="8" t="s">
        <v>598</v>
      </c>
      <c r="D586" s="9">
        <v>4.1260000000000003</v>
      </c>
      <c r="E586" s="11">
        <f>단가대비표!O65</f>
        <v>628</v>
      </c>
      <c r="F586" s="12">
        <f t="shared" si="141"/>
        <v>2591.1</v>
      </c>
      <c r="G586" s="11">
        <f>단가대비표!P65</f>
        <v>0</v>
      </c>
      <c r="H586" s="12">
        <f t="shared" si="142"/>
        <v>0</v>
      </c>
      <c r="I586" s="11">
        <f>단가대비표!V65</f>
        <v>0</v>
      </c>
      <c r="J586" s="12">
        <f t="shared" si="143"/>
        <v>0</v>
      </c>
      <c r="K586" s="11">
        <f t="shared" si="144"/>
        <v>628</v>
      </c>
      <c r="L586" s="12">
        <f t="shared" si="145"/>
        <v>2591.1</v>
      </c>
      <c r="M586" s="8" t="s">
        <v>52</v>
      </c>
      <c r="N586" s="5" t="s">
        <v>971</v>
      </c>
      <c r="O586" s="5" t="s">
        <v>2064</v>
      </c>
      <c r="P586" s="5" t="s">
        <v>62</v>
      </c>
      <c r="Q586" s="5" t="s">
        <v>62</v>
      </c>
      <c r="R586" s="5" t="s">
        <v>63</v>
      </c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5" t="s">
        <v>52</v>
      </c>
      <c r="AK586" s="5" t="s">
        <v>2140</v>
      </c>
      <c r="AL586" s="5" t="s">
        <v>52</v>
      </c>
      <c r="AM586" s="5" t="s">
        <v>52</v>
      </c>
    </row>
    <row r="587" spans="1:39" ht="30" customHeight="1">
      <c r="A587" s="8" t="s">
        <v>2066</v>
      </c>
      <c r="B587" s="8" t="s">
        <v>2067</v>
      </c>
      <c r="C587" s="8" t="s">
        <v>99</v>
      </c>
      <c r="D587" s="9">
        <v>2.7719999999999998</v>
      </c>
      <c r="E587" s="11">
        <f>일위대가목록!E97</f>
        <v>99</v>
      </c>
      <c r="F587" s="12">
        <f t="shared" si="141"/>
        <v>274.39999999999998</v>
      </c>
      <c r="G587" s="11">
        <f>일위대가목록!F97</f>
        <v>1070</v>
      </c>
      <c r="H587" s="12">
        <f t="shared" si="142"/>
        <v>2966</v>
      </c>
      <c r="I587" s="11">
        <f>일위대가목록!G97</f>
        <v>0</v>
      </c>
      <c r="J587" s="12">
        <f t="shared" si="143"/>
        <v>0</v>
      </c>
      <c r="K587" s="11">
        <f t="shared" si="144"/>
        <v>1169</v>
      </c>
      <c r="L587" s="12">
        <f t="shared" si="145"/>
        <v>3240.4</v>
      </c>
      <c r="M587" s="8" t="s">
        <v>2068</v>
      </c>
      <c r="N587" s="5" t="s">
        <v>971</v>
      </c>
      <c r="O587" s="5" t="s">
        <v>2069</v>
      </c>
      <c r="P587" s="5" t="s">
        <v>63</v>
      </c>
      <c r="Q587" s="5" t="s">
        <v>62</v>
      </c>
      <c r="R587" s="5" t="s">
        <v>62</v>
      </c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5" t="s">
        <v>52</v>
      </c>
      <c r="AK587" s="5" t="s">
        <v>2141</v>
      </c>
      <c r="AL587" s="5" t="s">
        <v>52</v>
      </c>
      <c r="AM587" s="5" t="s">
        <v>52</v>
      </c>
    </row>
    <row r="588" spans="1:39" ht="30" customHeight="1">
      <c r="A588" s="8" t="s">
        <v>2071</v>
      </c>
      <c r="B588" s="8" t="s">
        <v>2067</v>
      </c>
      <c r="C588" s="8" t="s">
        <v>99</v>
      </c>
      <c r="D588" s="9">
        <v>2.1880000000000002</v>
      </c>
      <c r="E588" s="11">
        <f>일위대가목록!E96</f>
        <v>668</v>
      </c>
      <c r="F588" s="12">
        <f t="shared" si="141"/>
        <v>1461.5</v>
      </c>
      <c r="G588" s="11">
        <f>일위대가목록!F96</f>
        <v>9249</v>
      </c>
      <c r="H588" s="12">
        <f t="shared" si="142"/>
        <v>20236.8</v>
      </c>
      <c r="I588" s="11">
        <f>일위대가목록!G96</f>
        <v>60</v>
      </c>
      <c r="J588" s="12">
        <f t="shared" si="143"/>
        <v>131.19999999999999</v>
      </c>
      <c r="K588" s="11">
        <f t="shared" si="144"/>
        <v>9977</v>
      </c>
      <c r="L588" s="12">
        <f t="shared" si="145"/>
        <v>21829.5</v>
      </c>
      <c r="M588" s="8" t="s">
        <v>2072</v>
      </c>
      <c r="N588" s="5" t="s">
        <v>971</v>
      </c>
      <c r="O588" s="5" t="s">
        <v>2073</v>
      </c>
      <c r="P588" s="5" t="s">
        <v>63</v>
      </c>
      <c r="Q588" s="5" t="s">
        <v>62</v>
      </c>
      <c r="R588" s="5" t="s">
        <v>62</v>
      </c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5" t="s">
        <v>52</v>
      </c>
      <c r="AK588" s="5" t="s">
        <v>2142</v>
      </c>
      <c r="AL588" s="5" t="s">
        <v>52</v>
      </c>
      <c r="AM588" s="5" t="s">
        <v>52</v>
      </c>
    </row>
    <row r="589" spans="1:39" ht="30" customHeight="1">
      <c r="A589" s="8" t="s">
        <v>2004</v>
      </c>
      <c r="B589" s="8" t="s">
        <v>52</v>
      </c>
      <c r="C589" s="8" t="s">
        <v>598</v>
      </c>
      <c r="D589" s="9">
        <v>7.49</v>
      </c>
      <c r="E589" s="11">
        <f>단가대비표!O89</f>
        <v>5000</v>
      </c>
      <c r="F589" s="12">
        <f t="shared" si="141"/>
        <v>37450</v>
      </c>
      <c r="G589" s="11">
        <f>단가대비표!P89</f>
        <v>0</v>
      </c>
      <c r="H589" s="12">
        <f t="shared" si="142"/>
        <v>0</v>
      </c>
      <c r="I589" s="11">
        <f>단가대비표!V89</f>
        <v>0</v>
      </c>
      <c r="J589" s="12">
        <f t="shared" si="143"/>
        <v>0</v>
      </c>
      <c r="K589" s="11">
        <f t="shared" si="144"/>
        <v>5000</v>
      </c>
      <c r="L589" s="12">
        <f t="shared" si="145"/>
        <v>37450</v>
      </c>
      <c r="M589" s="8" t="s">
        <v>52</v>
      </c>
      <c r="N589" s="5" t="s">
        <v>971</v>
      </c>
      <c r="O589" s="5" t="s">
        <v>2005</v>
      </c>
      <c r="P589" s="5" t="s">
        <v>62</v>
      </c>
      <c r="Q589" s="5" t="s">
        <v>62</v>
      </c>
      <c r="R589" s="5" t="s">
        <v>63</v>
      </c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5" t="s">
        <v>52</v>
      </c>
      <c r="AK589" s="5" t="s">
        <v>2143</v>
      </c>
      <c r="AL589" s="5" t="s">
        <v>52</v>
      </c>
      <c r="AM589" s="5" t="s">
        <v>52</v>
      </c>
    </row>
    <row r="590" spans="1:39" ht="30" customHeight="1">
      <c r="A590" s="8" t="s">
        <v>210</v>
      </c>
      <c r="B590" s="8" t="s">
        <v>78</v>
      </c>
      <c r="C590" s="8" t="s">
        <v>79</v>
      </c>
      <c r="D590" s="9">
        <v>0.104</v>
      </c>
      <c r="E590" s="11">
        <f>단가대비표!O295</f>
        <v>0</v>
      </c>
      <c r="F590" s="12">
        <f t="shared" si="141"/>
        <v>0</v>
      </c>
      <c r="G590" s="11">
        <f>단가대비표!P295</f>
        <v>186665</v>
      </c>
      <c r="H590" s="12">
        <f t="shared" si="142"/>
        <v>19413.099999999999</v>
      </c>
      <c r="I590" s="11">
        <f>단가대비표!V295</f>
        <v>0</v>
      </c>
      <c r="J590" s="12">
        <f t="shared" si="143"/>
        <v>0</v>
      </c>
      <c r="K590" s="11">
        <f t="shared" si="144"/>
        <v>186665</v>
      </c>
      <c r="L590" s="12">
        <f t="shared" si="145"/>
        <v>19413.099999999999</v>
      </c>
      <c r="M590" s="8" t="s">
        <v>1480</v>
      </c>
      <c r="N590" s="5" t="s">
        <v>971</v>
      </c>
      <c r="O590" s="5" t="s">
        <v>211</v>
      </c>
      <c r="P590" s="5" t="s">
        <v>62</v>
      </c>
      <c r="Q590" s="5" t="s">
        <v>62</v>
      </c>
      <c r="R590" s="5" t="s">
        <v>63</v>
      </c>
      <c r="S590" s="1"/>
      <c r="T590" s="1"/>
      <c r="U590" s="1"/>
      <c r="V590" s="1">
        <v>1</v>
      </c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5" t="s">
        <v>52</v>
      </c>
      <c r="AK590" s="5" t="s">
        <v>2144</v>
      </c>
      <c r="AL590" s="5" t="s">
        <v>52</v>
      </c>
      <c r="AM590" s="5" t="s">
        <v>52</v>
      </c>
    </row>
    <row r="591" spans="1:39" ht="30" customHeight="1">
      <c r="A591" s="8" t="s">
        <v>77</v>
      </c>
      <c r="B591" s="8" t="s">
        <v>78</v>
      </c>
      <c r="C591" s="8" t="s">
        <v>79</v>
      </c>
      <c r="D591" s="9">
        <v>4.7E-2</v>
      </c>
      <c r="E591" s="11">
        <f>단가대비표!O289</f>
        <v>0</v>
      </c>
      <c r="F591" s="12">
        <f t="shared" si="141"/>
        <v>0</v>
      </c>
      <c r="G591" s="11">
        <f>단가대비표!P289</f>
        <v>130264</v>
      </c>
      <c r="H591" s="12">
        <f t="shared" si="142"/>
        <v>6122.4</v>
      </c>
      <c r="I591" s="11">
        <f>단가대비표!V289</f>
        <v>0</v>
      </c>
      <c r="J591" s="12">
        <f t="shared" si="143"/>
        <v>0</v>
      </c>
      <c r="K591" s="11">
        <f t="shared" si="144"/>
        <v>130264</v>
      </c>
      <c r="L591" s="12">
        <f t="shared" si="145"/>
        <v>6122.4</v>
      </c>
      <c r="M591" s="8" t="s">
        <v>1480</v>
      </c>
      <c r="N591" s="5" t="s">
        <v>971</v>
      </c>
      <c r="O591" s="5" t="s">
        <v>80</v>
      </c>
      <c r="P591" s="5" t="s">
        <v>62</v>
      </c>
      <c r="Q591" s="5" t="s">
        <v>62</v>
      </c>
      <c r="R591" s="5" t="s">
        <v>63</v>
      </c>
      <c r="S591" s="1"/>
      <c r="T591" s="1"/>
      <c r="U591" s="1"/>
      <c r="V591" s="1">
        <v>1</v>
      </c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5" t="s">
        <v>52</v>
      </c>
      <c r="AK591" s="5" t="s">
        <v>2145</v>
      </c>
      <c r="AL591" s="5" t="s">
        <v>52</v>
      </c>
      <c r="AM591" s="5" t="s">
        <v>52</v>
      </c>
    </row>
    <row r="592" spans="1:39" ht="30" customHeight="1">
      <c r="A592" s="8" t="s">
        <v>88</v>
      </c>
      <c r="B592" s="8" t="s">
        <v>2009</v>
      </c>
      <c r="C592" s="8" t="s">
        <v>90</v>
      </c>
      <c r="D592" s="9">
        <v>1</v>
      </c>
      <c r="E592" s="11">
        <f>TRUNC(SUMIF(V584:V592, RIGHTB(O592, 1), H584:H592)*U592, 2)</f>
        <v>255.35</v>
      </c>
      <c r="F592" s="12">
        <f t="shared" si="141"/>
        <v>255.3</v>
      </c>
      <c r="G592" s="11">
        <v>0</v>
      </c>
      <c r="H592" s="12">
        <f t="shared" si="142"/>
        <v>0</v>
      </c>
      <c r="I592" s="11">
        <v>0</v>
      </c>
      <c r="J592" s="12">
        <f t="shared" si="143"/>
        <v>0</v>
      </c>
      <c r="K592" s="11">
        <f t="shared" si="144"/>
        <v>255.3</v>
      </c>
      <c r="L592" s="12">
        <f t="shared" si="145"/>
        <v>255.3</v>
      </c>
      <c r="M592" s="8" t="s">
        <v>52</v>
      </c>
      <c r="N592" s="5" t="s">
        <v>971</v>
      </c>
      <c r="O592" s="5" t="s">
        <v>91</v>
      </c>
      <c r="P592" s="5" t="s">
        <v>62</v>
      </c>
      <c r="Q592" s="5" t="s">
        <v>62</v>
      </c>
      <c r="R592" s="5" t="s">
        <v>62</v>
      </c>
      <c r="S592" s="1">
        <v>1</v>
      </c>
      <c r="T592" s="1">
        <v>0</v>
      </c>
      <c r="U592" s="1">
        <v>0.01</v>
      </c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5" t="s">
        <v>52</v>
      </c>
      <c r="AK592" s="5" t="s">
        <v>2146</v>
      </c>
      <c r="AL592" s="5" t="s">
        <v>52</v>
      </c>
      <c r="AM592" s="5" t="s">
        <v>52</v>
      </c>
    </row>
    <row r="593" spans="1:39" ht="30" customHeight="1">
      <c r="A593" s="8" t="s">
        <v>1467</v>
      </c>
      <c r="B593" s="8" t="s">
        <v>52</v>
      </c>
      <c r="C593" s="8" t="s">
        <v>52</v>
      </c>
      <c r="D593" s="9"/>
      <c r="E593" s="11"/>
      <c r="F593" s="12">
        <f>TRUNC(SUMIF(N584:N592, N583, F584:F592),0)</f>
        <v>58965</v>
      </c>
      <c r="G593" s="11"/>
      <c r="H593" s="12">
        <f>TRUNC(SUMIF(N584:N592, N583, H584:H592),0)</f>
        <v>48738</v>
      </c>
      <c r="I593" s="11"/>
      <c r="J593" s="12">
        <f>TRUNC(SUMIF(N584:N592, N583, J584:J592),0)</f>
        <v>131</v>
      </c>
      <c r="K593" s="11"/>
      <c r="L593" s="12">
        <f>F593+H593+J593</f>
        <v>107834</v>
      </c>
      <c r="M593" s="8" t="s">
        <v>52</v>
      </c>
      <c r="N593" s="5" t="s">
        <v>94</v>
      </c>
      <c r="O593" s="5" t="s">
        <v>94</v>
      </c>
      <c r="P593" s="5" t="s">
        <v>52</v>
      </c>
      <c r="Q593" s="5" t="s">
        <v>52</v>
      </c>
      <c r="R593" s="5" t="s">
        <v>52</v>
      </c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5" t="s">
        <v>52</v>
      </c>
      <c r="AK593" s="5" t="s">
        <v>52</v>
      </c>
      <c r="AL593" s="5" t="s">
        <v>52</v>
      </c>
      <c r="AM593" s="5" t="s">
        <v>52</v>
      </c>
    </row>
    <row r="594" spans="1:39" ht="30" customHeight="1">
      <c r="A594" s="9"/>
      <c r="B594" s="9"/>
      <c r="C594" s="9"/>
      <c r="D594" s="9"/>
      <c r="E594" s="11"/>
      <c r="F594" s="12"/>
      <c r="G594" s="11"/>
      <c r="H594" s="12"/>
      <c r="I594" s="11"/>
      <c r="J594" s="12"/>
      <c r="K594" s="11"/>
      <c r="L594" s="12"/>
      <c r="M594" s="9"/>
    </row>
    <row r="595" spans="1:39" ht="30" customHeight="1">
      <c r="A595" s="24" t="s">
        <v>2147</v>
      </c>
      <c r="B595" s="24"/>
      <c r="C595" s="24"/>
      <c r="D595" s="24"/>
      <c r="E595" s="25"/>
      <c r="F595" s="26"/>
      <c r="G595" s="25"/>
      <c r="H595" s="26"/>
      <c r="I595" s="25"/>
      <c r="J595" s="26"/>
      <c r="K595" s="25"/>
      <c r="L595" s="26"/>
      <c r="M595" s="24"/>
      <c r="N595" s="2" t="s">
        <v>856</v>
      </c>
    </row>
    <row r="596" spans="1:39" ht="30" customHeight="1">
      <c r="A596" s="8" t="s">
        <v>623</v>
      </c>
      <c r="B596" s="8" t="s">
        <v>2026</v>
      </c>
      <c r="C596" s="8" t="s">
        <v>99</v>
      </c>
      <c r="D596" s="9">
        <v>0.3</v>
      </c>
      <c r="E596" s="11">
        <f>단가대비표!O142</f>
        <v>15786</v>
      </c>
      <c r="F596" s="12">
        <f t="shared" ref="F596:F604" si="146">TRUNC(E596*D596,1)</f>
        <v>4735.8</v>
      </c>
      <c r="G596" s="11">
        <f>단가대비표!P142</f>
        <v>0</v>
      </c>
      <c r="H596" s="12">
        <f t="shared" ref="H596:H604" si="147">TRUNC(G596*D596,1)</f>
        <v>0</v>
      </c>
      <c r="I596" s="11">
        <f>단가대비표!V142</f>
        <v>0</v>
      </c>
      <c r="J596" s="12">
        <f t="shared" ref="J596:J604" si="148">TRUNC(I596*D596,1)</f>
        <v>0</v>
      </c>
      <c r="K596" s="11">
        <f t="shared" ref="K596:K604" si="149">TRUNC(E596+G596+I596,1)</f>
        <v>15786</v>
      </c>
      <c r="L596" s="12">
        <f t="shared" ref="L596:L604" si="150">TRUNC(F596+H596+J596,1)</f>
        <v>4735.8</v>
      </c>
      <c r="M596" s="8" t="s">
        <v>52</v>
      </c>
      <c r="N596" s="5" t="s">
        <v>856</v>
      </c>
      <c r="O596" s="5" t="s">
        <v>2027</v>
      </c>
      <c r="P596" s="5" t="s">
        <v>62</v>
      </c>
      <c r="Q596" s="5" t="s">
        <v>62</v>
      </c>
      <c r="R596" s="5" t="s">
        <v>63</v>
      </c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5" t="s">
        <v>52</v>
      </c>
      <c r="AK596" s="5" t="s">
        <v>2148</v>
      </c>
      <c r="AL596" s="5" t="s">
        <v>52</v>
      </c>
      <c r="AM596" s="5" t="s">
        <v>52</v>
      </c>
    </row>
    <row r="597" spans="1:39" ht="30" customHeight="1">
      <c r="A597" s="8" t="s">
        <v>1499</v>
      </c>
      <c r="B597" s="8" t="s">
        <v>850</v>
      </c>
      <c r="C597" s="8" t="s">
        <v>162</v>
      </c>
      <c r="D597" s="9">
        <v>1</v>
      </c>
      <c r="E597" s="11">
        <f>일위대가목록!E14</f>
        <v>70</v>
      </c>
      <c r="F597" s="12">
        <f t="shared" si="146"/>
        <v>70</v>
      </c>
      <c r="G597" s="11">
        <f>일위대가목록!F14</f>
        <v>0</v>
      </c>
      <c r="H597" s="12">
        <f t="shared" si="147"/>
        <v>0</v>
      </c>
      <c r="I597" s="11">
        <f>일위대가목록!G14</f>
        <v>0</v>
      </c>
      <c r="J597" s="12">
        <f t="shared" si="148"/>
        <v>0</v>
      </c>
      <c r="K597" s="11">
        <f t="shared" si="149"/>
        <v>70</v>
      </c>
      <c r="L597" s="12">
        <f t="shared" si="150"/>
        <v>70</v>
      </c>
      <c r="M597" s="8" t="s">
        <v>1538</v>
      </c>
      <c r="N597" s="5" t="s">
        <v>856</v>
      </c>
      <c r="O597" s="5" t="s">
        <v>1537</v>
      </c>
      <c r="P597" s="5" t="s">
        <v>63</v>
      </c>
      <c r="Q597" s="5" t="s">
        <v>62</v>
      </c>
      <c r="R597" s="5" t="s">
        <v>62</v>
      </c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5" t="s">
        <v>52</v>
      </c>
      <c r="AK597" s="5" t="s">
        <v>2149</v>
      </c>
      <c r="AL597" s="5" t="s">
        <v>52</v>
      </c>
      <c r="AM597" s="5" t="s">
        <v>52</v>
      </c>
    </row>
    <row r="598" spans="1:39" ht="30" customHeight="1">
      <c r="A598" s="8" t="s">
        <v>2062</v>
      </c>
      <c r="B598" s="8" t="s">
        <v>2063</v>
      </c>
      <c r="C598" s="8" t="s">
        <v>598</v>
      </c>
      <c r="D598" s="9">
        <v>1.2749999999999999</v>
      </c>
      <c r="E598" s="11">
        <f>단가대비표!O65</f>
        <v>628</v>
      </c>
      <c r="F598" s="12">
        <f t="shared" si="146"/>
        <v>800.7</v>
      </c>
      <c r="G598" s="11">
        <f>단가대비표!P65</f>
        <v>0</v>
      </c>
      <c r="H598" s="12">
        <f t="shared" si="147"/>
        <v>0</v>
      </c>
      <c r="I598" s="11">
        <f>단가대비표!V65</f>
        <v>0</v>
      </c>
      <c r="J598" s="12">
        <f t="shared" si="148"/>
        <v>0</v>
      </c>
      <c r="K598" s="11">
        <f t="shared" si="149"/>
        <v>628</v>
      </c>
      <c r="L598" s="12">
        <f t="shared" si="150"/>
        <v>800.7</v>
      </c>
      <c r="M598" s="8" t="s">
        <v>52</v>
      </c>
      <c r="N598" s="5" t="s">
        <v>856</v>
      </c>
      <c r="O598" s="5" t="s">
        <v>2064</v>
      </c>
      <c r="P598" s="5" t="s">
        <v>62</v>
      </c>
      <c r="Q598" s="5" t="s">
        <v>62</v>
      </c>
      <c r="R598" s="5" t="s">
        <v>63</v>
      </c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5" t="s">
        <v>52</v>
      </c>
      <c r="AK598" s="5" t="s">
        <v>2150</v>
      </c>
      <c r="AL598" s="5" t="s">
        <v>52</v>
      </c>
      <c r="AM598" s="5" t="s">
        <v>52</v>
      </c>
    </row>
    <row r="599" spans="1:39" ht="30" customHeight="1">
      <c r="A599" s="8" t="s">
        <v>2066</v>
      </c>
      <c r="B599" s="8" t="s">
        <v>2067</v>
      </c>
      <c r="C599" s="8" t="s">
        <v>99</v>
      </c>
      <c r="D599" s="9">
        <v>1.226</v>
      </c>
      <c r="E599" s="11">
        <f>일위대가목록!E97</f>
        <v>99</v>
      </c>
      <c r="F599" s="12">
        <f t="shared" si="146"/>
        <v>121.3</v>
      </c>
      <c r="G599" s="11">
        <f>일위대가목록!F97</f>
        <v>1070</v>
      </c>
      <c r="H599" s="12">
        <f t="shared" si="147"/>
        <v>1311.8</v>
      </c>
      <c r="I599" s="11">
        <f>일위대가목록!G97</f>
        <v>0</v>
      </c>
      <c r="J599" s="12">
        <f t="shared" si="148"/>
        <v>0</v>
      </c>
      <c r="K599" s="11">
        <f t="shared" si="149"/>
        <v>1169</v>
      </c>
      <c r="L599" s="12">
        <f t="shared" si="150"/>
        <v>1433.1</v>
      </c>
      <c r="M599" s="8" t="s">
        <v>2068</v>
      </c>
      <c r="N599" s="5" t="s">
        <v>856</v>
      </c>
      <c r="O599" s="5" t="s">
        <v>2069</v>
      </c>
      <c r="P599" s="5" t="s">
        <v>63</v>
      </c>
      <c r="Q599" s="5" t="s">
        <v>62</v>
      </c>
      <c r="R599" s="5" t="s">
        <v>62</v>
      </c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5" t="s">
        <v>52</v>
      </c>
      <c r="AK599" s="5" t="s">
        <v>2151</v>
      </c>
      <c r="AL599" s="5" t="s">
        <v>52</v>
      </c>
      <c r="AM599" s="5" t="s">
        <v>52</v>
      </c>
    </row>
    <row r="600" spans="1:39" ht="30" customHeight="1">
      <c r="A600" s="8" t="s">
        <v>2071</v>
      </c>
      <c r="B600" s="8" t="s">
        <v>2067</v>
      </c>
      <c r="C600" s="8" t="s">
        <v>99</v>
      </c>
      <c r="D600" s="9">
        <v>1.038</v>
      </c>
      <c r="E600" s="11">
        <f>일위대가목록!E96</f>
        <v>668</v>
      </c>
      <c r="F600" s="12">
        <f t="shared" si="146"/>
        <v>693.3</v>
      </c>
      <c r="G600" s="11">
        <f>일위대가목록!F96</f>
        <v>9249</v>
      </c>
      <c r="H600" s="12">
        <f t="shared" si="147"/>
        <v>9600.4</v>
      </c>
      <c r="I600" s="11">
        <f>일위대가목록!G96</f>
        <v>60</v>
      </c>
      <c r="J600" s="12">
        <f t="shared" si="148"/>
        <v>62.2</v>
      </c>
      <c r="K600" s="11">
        <f t="shared" si="149"/>
        <v>9977</v>
      </c>
      <c r="L600" s="12">
        <f t="shared" si="150"/>
        <v>10355.9</v>
      </c>
      <c r="M600" s="8" t="s">
        <v>2072</v>
      </c>
      <c r="N600" s="5" t="s">
        <v>856</v>
      </c>
      <c r="O600" s="5" t="s">
        <v>2073</v>
      </c>
      <c r="P600" s="5" t="s">
        <v>63</v>
      </c>
      <c r="Q600" s="5" t="s">
        <v>62</v>
      </c>
      <c r="R600" s="5" t="s">
        <v>62</v>
      </c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5" t="s">
        <v>52</v>
      </c>
      <c r="AK600" s="5" t="s">
        <v>2152</v>
      </c>
      <c r="AL600" s="5" t="s">
        <v>52</v>
      </c>
      <c r="AM600" s="5" t="s">
        <v>52</v>
      </c>
    </row>
    <row r="601" spans="1:39" ht="30" customHeight="1">
      <c r="A601" s="8" t="s">
        <v>2004</v>
      </c>
      <c r="B601" s="8" t="s">
        <v>52</v>
      </c>
      <c r="C601" s="8" t="s">
        <v>598</v>
      </c>
      <c r="D601" s="9">
        <v>1.36</v>
      </c>
      <c r="E601" s="11">
        <f>단가대비표!O89</f>
        <v>5000</v>
      </c>
      <c r="F601" s="12">
        <f t="shared" si="146"/>
        <v>6800</v>
      </c>
      <c r="G601" s="11">
        <f>단가대비표!P89</f>
        <v>0</v>
      </c>
      <c r="H601" s="12">
        <f t="shared" si="147"/>
        <v>0</v>
      </c>
      <c r="I601" s="11">
        <f>단가대비표!V89</f>
        <v>0</v>
      </c>
      <c r="J601" s="12">
        <f t="shared" si="148"/>
        <v>0</v>
      </c>
      <c r="K601" s="11">
        <f t="shared" si="149"/>
        <v>5000</v>
      </c>
      <c r="L601" s="12">
        <f t="shared" si="150"/>
        <v>6800</v>
      </c>
      <c r="M601" s="8" t="s">
        <v>52</v>
      </c>
      <c r="N601" s="5" t="s">
        <v>856</v>
      </c>
      <c r="O601" s="5" t="s">
        <v>2005</v>
      </c>
      <c r="P601" s="5" t="s">
        <v>62</v>
      </c>
      <c r="Q601" s="5" t="s">
        <v>62</v>
      </c>
      <c r="R601" s="5" t="s">
        <v>63</v>
      </c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5" t="s">
        <v>52</v>
      </c>
      <c r="AK601" s="5" t="s">
        <v>2153</v>
      </c>
      <c r="AL601" s="5" t="s">
        <v>52</v>
      </c>
      <c r="AM601" s="5" t="s">
        <v>52</v>
      </c>
    </row>
    <row r="602" spans="1:39" ht="30" customHeight="1">
      <c r="A602" s="8" t="s">
        <v>210</v>
      </c>
      <c r="B602" s="8" t="s">
        <v>78</v>
      </c>
      <c r="C602" s="8" t="s">
        <v>79</v>
      </c>
      <c r="D602" s="9">
        <v>5.5E-2</v>
      </c>
      <c r="E602" s="11">
        <f>단가대비표!O295</f>
        <v>0</v>
      </c>
      <c r="F602" s="12">
        <f t="shared" si="146"/>
        <v>0</v>
      </c>
      <c r="G602" s="11">
        <f>단가대비표!P295</f>
        <v>186665</v>
      </c>
      <c r="H602" s="12">
        <f t="shared" si="147"/>
        <v>10266.5</v>
      </c>
      <c r="I602" s="11">
        <f>단가대비표!V295</f>
        <v>0</v>
      </c>
      <c r="J602" s="12">
        <f t="shared" si="148"/>
        <v>0</v>
      </c>
      <c r="K602" s="11">
        <f t="shared" si="149"/>
        <v>186665</v>
      </c>
      <c r="L602" s="12">
        <f t="shared" si="150"/>
        <v>10266.5</v>
      </c>
      <c r="M602" s="8" t="s">
        <v>1480</v>
      </c>
      <c r="N602" s="5" t="s">
        <v>856</v>
      </c>
      <c r="O602" s="5" t="s">
        <v>211</v>
      </c>
      <c r="P602" s="5" t="s">
        <v>62</v>
      </c>
      <c r="Q602" s="5" t="s">
        <v>62</v>
      </c>
      <c r="R602" s="5" t="s">
        <v>63</v>
      </c>
      <c r="S602" s="1"/>
      <c r="T602" s="1"/>
      <c r="U602" s="1"/>
      <c r="V602" s="1">
        <v>1</v>
      </c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5" t="s">
        <v>52</v>
      </c>
      <c r="AK602" s="5" t="s">
        <v>2154</v>
      </c>
      <c r="AL602" s="5" t="s">
        <v>52</v>
      </c>
      <c r="AM602" s="5" t="s">
        <v>52</v>
      </c>
    </row>
    <row r="603" spans="1:39" ht="30" customHeight="1">
      <c r="A603" s="8" t="s">
        <v>77</v>
      </c>
      <c r="B603" s="8" t="s">
        <v>78</v>
      </c>
      <c r="C603" s="8" t="s">
        <v>79</v>
      </c>
      <c r="D603" s="9">
        <v>2.9000000000000001E-2</v>
      </c>
      <c r="E603" s="11">
        <f>단가대비표!O289</f>
        <v>0</v>
      </c>
      <c r="F603" s="12">
        <f t="shared" si="146"/>
        <v>0</v>
      </c>
      <c r="G603" s="11">
        <f>단가대비표!P289</f>
        <v>130264</v>
      </c>
      <c r="H603" s="12">
        <f t="shared" si="147"/>
        <v>3777.6</v>
      </c>
      <c r="I603" s="11">
        <f>단가대비표!V289</f>
        <v>0</v>
      </c>
      <c r="J603" s="12">
        <f t="shared" si="148"/>
        <v>0</v>
      </c>
      <c r="K603" s="11">
        <f t="shared" si="149"/>
        <v>130264</v>
      </c>
      <c r="L603" s="12">
        <f t="shared" si="150"/>
        <v>3777.6</v>
      </c>
      <c r="M603" s="8" t="s">
        <v>1480</v>
      </c>
      <c r="N603" s="5" t="s">
        <v>856</v>
      </c>
      <c r="O603" s="5" t="s">
        <v>80</v>
      </c>
      <c r="P603" s="5" t="s">
        <v>62</v>
      </c>
      <c r="Q603" s="5" t="s">
        <v>62</v>
      </c>
      <c r="R603" s="5" t="s">
        <v>63</v>
      </c>
      <c r="S603" s="1"/>
      <c r="T603" s="1"/>
      <c r="U603" s="1"/>
      <c r="V603" s="1">
        <v>1</v>
      </c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5" t="s">
        <v>52</v>
      </c>
      <c r="AK603" s="5" t="s">
        <v>2155</v>
      </c>
      <c r="AL603" s="5" t="s">
        <v>52</v>
      </c>
      <c r="AM603" s="5" t="s">
        <v>52</v>
      </c>
    </row>
    <row r="604" spans="1:39" ht="30" customHeight="1">
      <c r="A604" s="8" t="s">
        <v>88</v>
      </c>
      <c r="B604" s="8" t="s">
        <v>2009</v>
      </c>
      <c r="C604" s="8" t="s">
        <v>90</v>
      </c>
      <c r="D604" s="9">
        <v>1</v>
      </c>
      <c r="E604" s="11">
        <f>TRUNC(SUMIF(V596:V604, RIGHTB(O604, 1), H596:H604)*U604, 2)</f>
        <v>140.44</v>
      </c>
      <c r="F604" s="12">
        <f t="shared" si="146"/>
        <v>140.4</v>
      </c>
      <c r="G604" s="11">
        <v>0</v>
      </c>
      <c r="H604" s="12">
        <f t="shared" si="147"/>
        <v>0</v>
      </c>
      <c r="I604" s="11">
        <v>0</v>
      </c>
      <c r="J604" s="12">
        <f t="shared" si="148"/>
        <v>0</v>
      </c>
      <c r="K604" s="11">
        <f t="shared" si="149"/>
        <v>140.4</v>
      </c>
      <c r="L604" s="12">
        <f t="shared" si="150"/>
        <v>140.4</v>
      </c>
      <c r="M604" s="8" t="s">
        <v>52</v>
      </c>
      <c r="N604" s="5" t="s">
        <v>856</v>
      </c>
      <c r="O604" s="5" t="s">
        <v>91</v>
      </c>
      <c r="P604" s="5" t="s">
        <v>62</v>
      </c>
      <c r="Q604" s="5" t="s">
        <v>62</v>
      </c>
      <c r="R604" s="5" t="s">
        <v>62</v>
      </c>
      <c r="S604" s="1">
        <v>1</v>
      </c>
      <c r="T604" s="1">
        <v>0</v>
      </c>
      <c r="U604" s="1">
        <v>0.01</v>
      </c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5" t="s">
        <v>52</v>
      </c>
      <c r="AK604" s="5" t="s">
        <v>2156</v>
      </c>
      <c r="AL604" s="5" t="s">
        <v>52</v>
      </c>
      <c r="AM604" s="5" t="s">
        <v>52</v>
      </c>
    </row>
    <row r="605" spans="1:39" ht="30" customHeight="1">
      <c r="A605" s="8" t="s">
        <v>1467</v>
      </c>
      <c r="B605" s="8" t="s">
        <v>52</v>
      </c>
      <c r="C605" s="8" t="s">
        <v>52</v>
      </c>
      <c r="D605" s="9"/>
      <c r="E605" s="11"/>
      <c r="F605" s="12">
        <f>TRUNC(SUMIF(N596:N604, N595, F596:F604),0)</f>
        <v>13361</v>
      </c>
      <c r="G605" s="11"/>
      <c r="H605" s="12">
        <f>TRUNC(SUMIF(N596:N604, N595, H596:H604),0)</f>
        <v>24956</v>
      </c>
      <c r="I605" s="11"/>
      <c r="J605" s="12">
        <f>TRUNC(SUMIF(N596:N604, N595, J596:J604),0)</f>
        <v>62</v>
      </c>
      <c r="K605" s="11"/>
      <c r="L605" s="12">
        <f>F605+H605+J605</f>
        <v>38379</v>
      </c>
      <c r="M605" s="8" t="s">
        <v>52</v>
      </c>
      <c r="N605" s="5" t="s">
        <v>94</v>
      </c>
      <c r="O605" s="5" t="s">
        <v>94</v>
      </c>
      <c r="P605" s="5" t="s">
        <v>52</v>
      </c>
      <c r="Q605" s="5" t="s">
        <v>52</v>
      </c>
      <c r="R605" s="5" t="s">
        <v>52</v>
      </c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5" t="s">
        <v>52</v>
      </c>
      <c r="AK605" s="5" t="s">
        <v>52</v>
      </c>
      <c r="AL605" s="5" t="s">
        <v>52</v>
      </c>
      <c r="AM605" s="5" t="s">
        <v>52</v>
      </c>
    </row>
    <row r="606" spans="1:39" ht="30" customHeight="1">
      <c r="A606" s="9"/>
      <c r="B606" s="9"/>
      <c r="C606" s="9"/>
      <c r="D606" s="9"/>
      <c r="E606" s="11"/>
      <c r="F606" s="12"/>
      <c r="G606" s="11"/>
      <c r="H606" s="12"/>
      <c r="I606" s="11"/>
      <c r="J606" s="12"/>
      <c r="K606" s="11"/>
      <c r="L606" s="12"/>
      <c r="M606" s="9"/>
    </row>
    <row r="607" spans="1:39" ht="30" customHeight="1">
      <c r="A607" s="24" t="s">
        <v>2157</v>
      </c>
      <c r="B607" s="24"/>
      <c r="C607" s="24"/>
      <c r="D607" s="24"/>
      <c r="E607" s="25"/>
      <c r="F607" s="26"/>
      <c r="G607" s="25"/>
      <c r="H607" s="26"/>
      <c r="I607" s="25"/>
      <c r="J607" s="26"/>
      <c r="K607" s="25"/>
      <c r="L607" s="26"/>
      <c r="M607" s="24"/>
      <c r="N607" s="2" t="s">
        <v>532</v>
      </c>
    </row>
    <row r="608" spans="1:39" ht="30" customHeight="1">
      <c r="A608" s="8" t="s">
        <v>135</v>
      </c>
      <c r="B608" s="8" t="s">
        <v>2158</v>
      </c>
      <c r="C608" s="8" t="s">
        <v>117</v>
      </c>
      <c r="D608" s="9">
        <v>1</v>
      </c>
      <c r="E608" s="11">
        <f>단가대비표!O258</f>
        <v>1270</v>
      </c>
      <c r="F608" s="12">
        <f>TRUNC(E608*D608,1)</f>
        <v>1270</v>
      </c>
      <c r="G608" s="11">
        <f>단가대비표!P258</f>
        <v>0</v>
      </c>
      <c r="H608" s="12">
        <f>TRUNC(G608*D608,1)</f>
        <v>0</v>
      </c>
      <c r="I608" s="11">
        <f>단가대비표!V258</f>
        <v>0</v>
      </c>
      <c r="J608" s="12">
        <f>TRUNC(I608*D608,1)</f>
        <v>0</v>
      </c>
      <c r="K608" s="11">
        <f t="shared" ref="K608:L612" si="151">TRUNC(E608+G608+I608,1)</f>
        <v>1270</v>
      </c>
      <c r="L608" s="12">
        <f t="shared" si="151"/>
        <v>1270</v>
      </c>
      <c r="M608" s="8" t="s">
        <v>52</v>
      </c>
      <c r="N608" s="5" t="s">
        <v>532</v>
      </c>
      <c r="O608" s="5" t="s">
        <v>2159</v>
      </c>
      <c r="P608" s="5" t="s">
        <v>62</v>
      </c>
      <c r="Q608" s="5" t="s">
        <v>62</v>
      </c>
      <c r="R608" s="5" t="s">
        <v>63</v>
      </c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5" t="s">
        <v>52</v>
      </c>
      <c r="AK608" s="5" t="s">
        <v>2160</v>
      </c>
      <c r="AL608" s="5" t="s">
        <v>52</v>
      </c>
      <c r="AM608" s="5" t="s">
        <v>52</v>
      </c>
    </row>
    <row r="609" spans="1:39" ht="30" customHeight="1">
      <c r="A609" s="8" t="s">
        <v>2004</v>
      </c>
      <c r="B609" s="8" t="s">
        <v>52</v>
      </c>
      <c r="C609" s="8" t="s">
        <v>598</v>
      </c>
      <c r="D609" s="9">
        <v>0.19</v>
      </c>
      <c r="E609" s="11">
        <f>단가대비표!O89</f>
        <v>5000</v>
      </c>
      <c r="F609" s="12">
        <f>TRUNC(E609*D609,1)</f>
        <v>950</v>
      </c>
      <c r="G609" s="11">
        <f>단가대비표!P89</f>
        <v>0</v>
      </c>
      <c r="H609" s="12">
        <f>TRUNC(G609*D609,1)</f>
        <v>0</v>
      </c>
      <c r="I609" s="11">
        <f>단가대비표!V89</f>
        <v>0</v>
      </c>
      <c r="J609" s="12">
        <f>TRUNC(I609*D609,1)</f>
        <v>0</v>
      </c>
      <c r="K609" s="11">
        <f t="shared" si="151"/>
        <v>5000</v>
      </c>
      <c r="L609" s="12">
        <f t="shared" si="151"/>
        <v>950</v>
      </c>
      <c r="M609" s="8" t="s">
        <v>52</v>
      </c>
      <c r="N609" s="5" t="s">
        <v>532</v>
      </c>
      <c r="O609" s="5" t="s">
        <v>2005</v>
      </c>
      <c r="P609" s="5" t="s">
        <v>62</v>
      </c>
      <c r="Q609" s="5" t="s">
        <v>62</v>
      </c>
      <c r="R609" s="5" t="s">
        <v>63</v>
      </c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5" t="s">
        <v>52</v>
      </c>
      <c r="AK609" s="5" t="s">
        <v>2161</v>
      </c>
      <c r="AL609" s="5" t="s">
        <v>52</v>
      </c>
      <c r="AM609" s="5" t="s">
        <v>52</v>
      </c>
    </row>
    <row r="610" spans="1:39" ht="30" customHeight="1">
      <c r="A610" s="8" t="s">
        <v>210</v>
      </c>
      <c r="B610" s="8" t="s">
        <v>78</v>
      </c>
      <c r="C610" s="8" t="s">
        <v>79</v>
      </c>
      <c r="D610" s="9">
        <v>4.2999999999999997E-2</v>
      </c>
      <c r="E610" s="11">
        <f>단가대비표!O295</f>
        <v>0</v>
      </c>
      <c r="F610" s="12">
        <f>TRUNC(E610*D610,1)</f>
        <v>0</v>
      </c>
      <c r="G610" s="11">
        <f>단가대비표!P295</f>
        <v>186665</v>
      </c>
      <c r="H610" s="12">
        <f>TRUNC(G610*D610,1)</f>
        <v>8026.5</v>
      </c>
      <c r="I610" s="11">
        <f>단가대비표!V295</f>
        <v>0</v>
      </c>
      <c r="J610" s="12">
        <f>TRUNC(I610*D610,1)</f>
        <v>0</v>
      </c>
      <c r="K610" s="11">
        <f t="shared" si="151"/>
        <v>186665</v>
      </c>
      <c r="L610" s="12">
        <f t="shared" si="151"/>
        <v>8026.5</v>
      </c>
      <c r="M610" s="8" t="s">
        <v>1480</v>
      </c>
      <c r="N610" s="5" t="s">
        <v>532</v>
      </c>
      <c r="O610" s="5" t="s">
        <v>211</v>
      </c>
      <c r="P610" s="5" t="s">
        <v>62</v>
      </c>
      <c r="Q610" s="5" t="s">
        <v>62</v>
      </c>
      <c r="R610" s="5" t="s">
        <v>63</v>
      </c>
      <c r="S610" s="1"/>
      <c r="T610" s="1"/>
      <c r="U610" s="1"/>
      <c r="V610" s="1">
        <v>1</v>
      </c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5" t="s">
        <v>52</v>
      </c>
      <c r="AK610" s="5" t="s">
        <v>2162</v>
      </c>
      <c r="AL610" s="5" t="s">
        <v>52</v>
      </c>
      <c r="AM610" s="5" t="s">
        <v>52</v>
      </c>
    </row>
    <row r="611" spans="1:39" ht="30" customHeight="1">
      <c r="A611" s="8" t="s">
        <v>77</v>
      </c>
      <c r="B611" s="8" t="s">
        <v>78</v>
      </c>
      <c r="C611" s="8" t="s">
        <v>79</v>
      </c>
      <c r="D611" s="9">
        <v>2.1999999999999999E-2</v>
      </c>
      <c r="E611" s="11">
        <f>단가대비표!O289</f>
        <v>0</v>
      </c>
      <c r="F611" s="12">
        <f>TRUNC(E611*D611,1)</f>
        <v>0</v>
      </c>
      <c r="G611" s="11">
        <f>단가대비표!P289</f>
        <v>130264</v>
      </c>
      <c r="H611" s="12">
        <f>TRUNC(G611*D611,1)</f>
        <v>2865.8</v>
      </c>
      <c r="I611" s="11">
        <f>단가대비표!V289</f>
        <v>0</v>
      </c>
      <c r="J611" s="12">
        <f>TRUNC(I611*D611,1)</f>
        <v>0</v>
      </c>
      <c r="K611" s="11">
        <f t="shared" si="151"/>
        <v>130264</v>
      </c>
      <c r="L611" s="12">
        <f t="shared" si="151"/>
        <v>2865.8</v>
      </c>
      <c r="M611" s="8" t="s">
        <v>1480</v>
      </c>
      <c r="N611" s="5" t="s">
        <v>532</v>
      </c>
      <c r="O611" s="5" t="s">
        <v>80</v>
      </c>
      <c r="P611" s="5" t="s">
        <v>62</v>
      </c>
      <c r="Q611" s="5" t="s">
        <v>62</v>
      </c>
      <c r="R611" s="5" t="s">
        <v>63</v>
      </c>
      <c r="S611" s="1"/>
      <c r="T611" s="1"/>
      <c r="U611" s="1"/>
      <c r="V611" s="1">
        <v>1</v>
      </c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5" t="s">
        <v>52</v>
      </c>
      <c r="AK611" s="5" t="s">
        <v>2163</v>
      </c>
      <c r="AL611" s="5" t="s">
        <v>52</v>
      </c>
      <c r="AM611" s="5" t="s">
        <v>52</v>
      </c>
    </row>
    <row r="612" spans="1:39" ht="30" customHeight="1">
      <c r="A612" s="8" t="s">
        <v>88</v>
      </c>
      <c r="B612" s="8" t="s">
        <v>2009</v>
      </c>
      <c r="C612" s="8" t="s">
        <v>90</v>
      </c>
      <c r="D612" s="9">
        <v>1</v>
      </c>
      <c r="E612" s="11">
        <f>TRUNC(SUMIF(V608:V612, RIGHTB(O612, 1), H608:H612)*U612, 2)</f>
        <v>108.92</v>
      </c>
      <c r="F612" s="12">
        <f>TRUNC(E612*D612,1)</f>
        <v>108.9</v>
      </c>
      <c r="G612" s="11">
        <v>0</v>
      </c>
      <c r="H612" s="12">
        <f>TRUNC(G612*D612,1)</f>
        <v>0</v>
      </c>
      <c r="I612" s="11">
        <v>0</v>
      </c>
      <c r="J612" s="12">
        <f>TRUNC(I612*D612,1)</f>
        <v>0</v>
      </c>
      <c r="K612" s="11">
        <f t="shared" si="151"/>
        <v>108.9</v>
      </c>
      <c r="L612" s="12">
        <f t="shared" si="151"/>
        <v>108.9</v>
      </c>
      <c r="M612" s="8" t="s">
        <v>52</v>
      </c>
      <c r="N612" s="5" t="s">
        <v>532</v>
      </c>
      <c r="O612" s="5" t="s">
        <v>91</v>
      </c>
      <c r="P612" s="5" t="s">
        <v>62</v>
      </c>
      <c r="Q612" s="5" t="s">
        <v>62</v>
      </c>
      <c r="R612" s="5" t="s">
        <v>62</v>
      </c>
      <c r="S612" s="1">
        <v>1</v>
      </c>
      <c r="T612" s="1">
        <v>0</v>
      </c>
      <c r="U612" s="1">
        <v>0.01</v>
      </c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5" t="s">
        <v>52</v>
      </c>
      <c r="AK612" s="5" t="s">
        <v>2164</v>
      </c>
      <c r="AL612" s="5" t="s">
        <v>52</v>
      </c>
      <c r="AM612" s="5" t="s">
        <v>52</v>
      </c>
    </row>
    <row r="613" spans="1:39" ht="30" customHeight="1">
      <c r="A613" s="8" t="s">
        <v>1467</v>
      </c>
      <c r="B613" s="8" t="s">
        <v>52</v>
      </c>
      <c r="C613" s="8" t="s">
        <v>52</v>
      </c>
      <c r="D613" s="9"/>
      <c r="E613" s="11"/>
      <c r="F613" s="12">
        <f>TRUNC(SUMIF(N608:N612, N607, F608:F612),0)</f>
        <v>2328</v>
      </c>
      <c r="G613" s="11"/>
      <c r="H613" s="12">
        <f>TRUNC(SUMIF(N608:N612, N607, H608:H612),0)</f>
        <v>10892</v>
      </c>
      <c r="I613" s="11"/>
      <c r="J613" s="12">
        <f>TRUNC(SUMIF(N608:N612, N607, J608:J612),0)</f>
        <v>0</v>
      </c>
      <c r="K613" s="11"/>
      <c r="L613" s="12">
        <f>F613+H613+J613</f>
        <v>13220</v>
      </c>
      <c r="M613" s="8" t="s">
        <v>52</v>
      </c>
      <c r="N613" s="5" t="s">
        <v>94</v>
      </c>
      <c r="O613" s="5" t="s">
        <v>94</v>
      </c>
      <c r="P613" s="5" t="s">
        <v>52</v>
      </c>
      <c r="Q613" s="5" t="s">
        <v>52</v>
      </c>
      <c r="R613" s="5" t="s">
        <v>52</v>
      </c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5" t="s">
        <v>52</v>
      </c>
      <c r="AK613" s="5" t="s">
        <v>52</v>
      </c>
      <c r="AL613" s="5" t="s">
        <v>52</v>
      </c>
      <c r="AM613" s="5" t="s">
        <v>52</v>
      </c>
    </row>
    <row r="614" spans="1:39" ht="30" customHeight="1">
      <c r="A614" s="9"/>
      <c r="B614" s="9"/>
      <c r="C614" s="9"/>
      <c r="D614" s="9"/>
      <c r="E614" s="11"/>
      <c r="F614" s="12"/>
      <c r="G614" s="11"/>
      <c r="H614" s="12"/>
      <c r="I614" s="11"/>
      <c r="J614" s="12"/>
      <c r="K614" s="11"/>
      <c r="L614" s="12"/>
      <c r="M614" s="9"/>
    </row>
    <row r="615" spans="1:39" ht="30" customHeight="1">
      <c r="A615" s="24" t="s">
        <v>2165</v>
      </c>
      <c r="B615" s="24"/>
      <c r="C615" s="24"/>
      <c r="D615" s="24"/>
      <c r="E615" s="25"/>
      <c r="F615" s="26"/>
      <c r="G615" s="25"/>
      <c r="H615" s="26"/>
      <c r="I615" s="25"/>
      <c r="J615" s="26"/>
      <c r="K615" s="25"/>
      <c r="L615" s="26"/>
      <c r="M615" s="24"/>
      <c r="N615" s="2" t="s">
        <v>536</v>
      </c>
    </row>
    <row r="616" spans="1:39" ht="30" customHeight="1">
      <c r="A616" s="8" t="s">
        <v>135</v>
      </c>
      <c r="B616" s="8" t="s">
        <v>2166</v>
      </c>
      <c r="C616" s="8" t="s">
        <v>117</v>
      </c>
      <c r="D616" s="9">
        <v>1</v>
      </c>
      <c r="E616" s="11">
        <f>단가대비표!O259</f>
        <v>1270</v>
      </c>
      <c r="F616" s="12">
        <f>TRUNC(E616*D616,1)</f>
        <v>1270</v>
      </c>
      <c r="G616" s="11">
        <f>단가대비표!P259</f>
        <v>0</v>
      </c>
      <c r="H616" s="12">
        <f>TRUNC(G616*D616,1)</f>
        <v>0</v>
      </c>
      <c r="I616" s="11">
        <f>단가대비표!V259</f>
        <v>0</v>
      </c>
      <c r="J616" s="12">
        <f>TRUNC(I616*D616,1)</f>
        <v>0</v>
      </c>
      <c r="K616" s="11">
        <f t="shared" ref="K616:L620" si="152">TRUNC(E616+G616+I616,1)</f>
        <v>1270</v>
      </c>
      <c r="L616" s="12">
        <f t="shared" si="152"/>
        <v>1270</v>
      </c>
      <c r="M616" s="8" t="s">
        <v>52</v>
      </c>
      <c r="N616" s="5" t="s">
        <v>536</v>
      </c>
      <c r="O616" s="5" t="s">
        <v>2167</v>
      </c>
      <c r="P616" s="5" t="s">
        <v>62</v>
      </c>
      <c r="Q616" s="5" t="s">
        <v>62</v>
      </c>
      <c r="R616" s="5" t="s">
        <v>63</v>
      </c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5" t="s">
        <v>52</v>
      </c>
      <c r="AK616" s="5" t="s">
        <v>2168</v>
      </c>
      <c r="AL616" s="5" t="s">
        <v>52</v>
      </c>
      <c r="AM616" s="5" t="s">
        <v>52</v>
      </c>
    </row>
    <row r="617" spans="1:39" ht="30" customHeight="1">
      <c r="A617" s="8" t="s">
        <v>2004</v>
      </c>
      <c r="B617" s="8" t="s">
        <v>52</v>
      </c>
      <c r="C617" s="8" t="s">
        <v>598</v>
      </c>
      <c r="D617" s="9">
        <v>0.38800000000000001</v>
      </c>
      <c r="E617" s="11">
        <f>단가대비표!O89</f>
        <v>5000</v>
      </c>
      <c r="F617" s="12">
        <f>TRUNC(E617*D617,1)</f>
        <v>1940</v>
      </c>
      <c r="G617" s="11">
        <f>단가대비표!P89</f>
        <v>0</v>
      </c>
      <c r="H617" s="12">
        <f>TRUNC(G617*D617,1)</f>
        <v>0</v>
      </c>
      <c r="I617" s="11">
        <f>단가대비표!V89</f>
        <v>0</v>
      </c>
      <c r="J617" s="12">
        <f>TRUNC(I617*D617,1)</f>
        <v>0</v>
      </c>
      <c r="K617" s="11">
        <f t="shared" si="152"/>
        <v>5000</v>
      </c>
      <c r="L617" s="12">
        <f t="shared" si="152"/>
        <v>1940</v>
      </c>
      <c r="M617" s="8" t="s">
        <v>52</v>
      </c>
      <c r="N617" s="5" t="s">
        <v>536</v>
      </c>
      <c r="O617" s="5" t="s">
        <v>2005</v>
      </c>
      <c r="P617" s="5" t="s">
        <v>62</v>
      </c>
      <c r="Q617" s="5" t="s">
        <v>62</v>
      </c>
      <c r="R617" s="5" t="s">
        <v>63</v>
      </c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5" t="s">
        <v>52</v>
      </c>
      <c r="AK617" s="5" t="s">
        <v>2169</v>
      </c>
      <c r="AL617" s="5" t="s">
        <v>52</v>
      </c>
      <c r="AM617" s="5" t="s">
        <v>52</v>
      </c>
    </row>
    <row r="618" spans="1:39" ht="30" customHeight="1">
      <c r="A618" s="8" t="s">
        <v>210</v>
      </c>
      <c r="B618" s="8" t="s">
        <v>78</v>
      </c>
      <c r="C618" s="8" t="s">
        <v>79</v>
      </c>
      <c r="D618" s="9">
        <v>5.5E-2</v>
      </c>
      <c r="E618" s="11">
        <f>단가대비표!O295</f>
        <v>0</v>
      </c>
      <c r="F618" s="12">
        <f>TRUNC(E618*D618,1)</f>
        <v>0</v>
      </c>
      <c r="G618" s="11">
        <f>단가대비표!P295</f>
        <v>186665</v>
      </c>
      <c r="H618" s="12">
        <f>TRUNC(G618*D618,1)</f>
        <v>10266.5</v>
      </c>
      <c r="I618" s="11">
        <f>단가대비표!V295</f>
        <v>0</v>
      </c>
      <c r="J618" s="12">
        <f>TRUNC(I618*D618,1)</f>
        <v>0</v>
      </c>
      <c r="K618" s="11">
        <f t="shared" si="152"/>
        <v>186665</v>
      </c>
      <c r="L618" s="12">
        <f t="shared" si="152"/>
        <v>10266.5</v>
      </c>
      <c r="M618" s="8" t="s">
        <v>1480</v>
      </c>
      <c r="N618" s="5" t="s">
        <v>536</v>
      </c>
      <c r="O618" s="5" t="s">
        <v>211</v>
      </c>
      <c r="P618" s="5" t="s">
        <v>62</v>
      </c>
      <c r="Q618" s="5" t="s">
        <v>62</v>
      </c>
      <c r="R618" s="5" t="s">
        <v>63</v>
      </c>
      <c r="S618" s="1"/>
      <c r="T618" s="1"/>
      <c r="U618" s="1"/>
      <c r="V618" s="1">
        <v>1</v>
      </c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5" t="s">
        <v>52</v>
      </c>
      <c r="AK618" s="5" t="s">
        <v>2170</v>
      </c>
      <c r="AL618" s="5" t="s">
        <v>52</v>
      </c>
      <c r="AM618" s="5" t="s">
        <v>52</v>
      </c>
    </row>
    <row r="619" spans="1:39" ht="30" customHeight="1">
      <c r="A619" s="8" t="s">
        <v>77</v>
      </c>
      <c r="B619" s="8" t="s">
        <v>78</v>
      </c>
      <c r="C619" s="8" t="s">
        <v>79</v>
      </c>
      <c r="D619" s="9">
        <v>2.9000000000000001E-2</v>
      </c>
      <c r="E619" s="11">
        <f>단가대비표!O289</f>
        <v>0</v>
      </c>
      <c r="F619" s="12">
        <f>TRUNC(E619*D619,1)</f>
        <v>0</v>
      </c>
      <c r="G619" s="11">
        <f>단가대비표!P289</f>
        <v>130264</v>
      </c>
      <c r="H619" s="12">
        <f>TRUNC(G619*D619,1)</f>
        <v>3777.6</v>
      </c>
      <c r="I619" s="11">
        <f>단가대비표!V289</f>
        <v>0</v>
      </c>
      <c r="J619" s="12">
        <f>TRUNC(I619*D619,1)</f>
        <v>0</v>
      </c>
      <c r="K619" s="11">
        <f t="shared" si="152"/>
        <v>130264</v>
      </c>
      <c r="L619" s="12">
        <f t="shared" si="152"/>
        <v>3777.6</v>
      </c>
      <c r="M619" s="8" t="s">
        <v>1480</v>
      </c>
      <c r="N619" s="5" t="s">
        <v>536</v>
      </c>
      <c r="O619" s="5" t="s">
        <v>80</v>
      </c>
      <c r="P619" s="5" t="s">
        <v>62</v>
      </c>
      <c r="Q619" s="5" t="s">
        <v>62</v>
      </c>
      <c r="R619" s="5" t="s">
        <v>63</v>
      </c>
      <c r="S619" s="1"/>
      <c r="T619" s="1"/>
      <c r="U619" s="1"/>
      <c r="V619" s="1">
        <v>1</v>
      </c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5" t="s">
        <v>52</v>
      </c>
      <c r="AK619" s="5" t="s">
        <v>2171</v>
      </c>
      <c r="AL619" s="5" t="s">
        <v>52</v>
      </c>
      <c r="AM619" s="5" t="s">
        <v>52</v>
      </c>
    </row>
    <row r="620" spans="1:39" ht="30" customHeight="1">
      <c r="A620" s="8" t="s">
        <v>88</v>
      </c>
      <c r="B620" s="8" t="s">
        <v>2009</v>
      </c>
      <c r="C620" s="8" t="s">
        <v>90</v>
      </c>
      <c r="D620" s="9">
        <v>1</v>
      </c>
      <c r="E620" s="11">
        <f>TRUNC(SUMIF(V616:V620, RIGHTB(O620, 1), H616:H620)*U620, 2)</f>
        <v>140.44</v>
      </c>
      <c r="F620" s="12">
        <f>TRUNC(E620*D620,1)</f>
        <v>140.4</v>
      </c>
      <c r="G620" s="11">
        <v>0</v>
      </c>
      <c r="H620" s="12">
        <f>TRUNC(G620*D620,1)</f>
        <v>0</v>
      </c>
      <c r="I620" s="11">
        <v>0</v>
      </c>
      <c r="J620" s="12">
        <f>TRUNC(I620*D620,1)</f>
        <v>0</v>
      </c>
      <c r="K620" s="11">
        <f t="shared" si="152"/>
        <v>140.4</v>
      </c>
      <c r="L620" s="12">
        <f t="shared" si="152"/>
        <v>140.4</v>
      </c>
      <c r="M620" s="8" t="s">
        <v>52</v>
      </c>
      <c r="N620" s="5" t="s">
        <v>536</v>
      </c>
      <c r="O620" s="5" t="s">
        <v>91</v>
      </c>
      <c r="P620" s="5" t="s">
        <v>62</v>
      </c>
      <c r="Q620" s="5" t="s">
        <v>62</v>
      </c>
      <c r="R620" s="5" t="s">
        <v>62</v>
      </c>
      <c r="S620" s="1">
        <v>1</v>
      </c>
      <c r="T620" s="1">
        <v>0</v>
      </c>
      <c r="U620" s="1">
        <v>0.01</v>
      </c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5" t="s">
        <v>52</v>
      </c>
      <c r="AK620" s="5" t="s">
        <v>2172</v>
      </c>
      <c r="AL620" s="5" t="s">
        <v>52</v>
      </c>
      <c r="AM620" s="5" t="s">
        <v>52</v>
      </c>
    </row>
    <row r="621" spans="1:39" ht="30" customHeight="1">
      <c r="A621" s="8" t="s">
        <v>1467</v>
      </c>
      <c r="B621" s="8" t="s">
        <v>52</v>
      </c>
      <c r="C621" s="8" t="s">
        <v>52</v>
      </c>
      <c r="D621" s="9"/>
      <c r="E621" s="11"/>
      <c r="F621" s="12">
        <f>TRUNC(SUMIF(N616:N620, N615, F616:F620),0)</f>
        <v>3350</v>
      </c>
      <c r="G621" s="11"/>
      <c r="H621" s="12">
        <f>TRUNC(SUMIF(N616:N620, N615, H616:H620),0)</f>
        <v>14044</v>
      </c>
      <c r="I621" s="11"/>
      <c r="J621" s="12">
        <f>TRUNC(SUMIF(N616:N620, N615, J616:J620),0)</f>
        <v>0</v>
      </c>
      <c r="K621" s="11"/>
      <c r="L621" s="12">
        <f>F621+H621+J621</f>
        <v>17394</v>
      </c>
      <c r="M621" s="8" t="s">
        <v>52</v>
      </c>
      <c r="N621" s="5" t="s">
        <v>94</v>
      </c>
      <c r="O621" s="5" t="s">
        <v>94</v>
      </c>
      <c r="P621" s="5" t="s">
        <v>52</v>
      </c>
      <c r="Q621" s="5" t="s">
        <v>52</v>
      </c>
      <c r="R621" s="5" t="s">
        <v>52</v>
      </c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5" t="s">
        <v>52</v>
      </c>
      <c r="AK621" s="5" t="s">
        <v>52</v>
      </c>
      <c r="AL621" s="5" t="s">
        <v>52</v>
      </c>
      <c r="AM621" s="5" t="s">
        <v>52</v>
      </c>
    </row>
    <row r="622" spans="1:39" ht="30" customHeight="1">
      <c r="A622" s="9"/>
      <c r="B622" s="9"/>
      <c r="C622" s="9"/>
      <c r="D622" s="9"/>
      <c r="E622" s="11"/>
      <c r="F622" s="12"/>
      <c r="G622" s="11"/>
      <c r="H622" s="12"/>
      <c r="I622" s="11"/>
      <c r="J622" s="12"/>
      <c r="K622" s="11"/>
      <c r="L622" s="12"/>
      <c r="M622" s="9"/>
    </row>
    <row r="623" spans="1:39" ht="30" customHeight="1">
      <c r="A623" s="24" t="s">
        <v>2173</v>
      </c>
      <c r="B623" s="24"/>
      <c r="C623" s="24"/>
      <c r="D623" s="24"/>
      <c r="E623" s="25"/>
      <c r="F623" s="26"/>
      <c r="G623" s="25"/>
      <c r="H623" s="26"/>
      <c r="I623" s="25"/>
      <c r="J623" s="26"/>
      <c r="K623" s="25"/>
      <c r="L623" s="26"/>
      <c r="M623" s="24"/>
      <c r="N623" s="2" t="s">
        <v>539</v>
      </c>
    </row>
    <row r="624" spans="1:39" ht="30" customHeight="1">
      <c r="A624" s="8" t="s">
        <v>135</v>
      </c>
      <c r="B624" s="8" t="s">
        <v>2174</v>
      </c>
      <c r="C624" s="8" t="s">
        <v>117</v>
      </c>
      <c r="D624" s="9">
        <v>1</v>
      </c>
      <c r="E624" s="11">
        <f>단가대비표!O260</f>
        <v>1530</v>
      </c>
      <c r="F624" s="12">
        <f>TRUNC(E624*D624,1)</f>
        <v>1530</v>
      </c>
      <c r="G624" s="11">
        <f>단가대비표!P260</f>
        <v>0</v>
      </c>
      <c r="H624" s="12">
        <f>TRUNC(G624*D624,1)</f>
        <v>0</v>
      </c>
      <c r="I624" s="11">
        <f>단가대비표!V260</f>
        <v>0</v>
      </c>
      <c r="J624" s="12">
        <f>TRUNC(I624*D624,1)</f>
        <v>0</v>
      </c>
      <c r="K624" s="11">
        <f t="shared" ref="K624:L628" si="153">TRUNC(E624+G624+I624,1)</f>
        <v>1530</v>
      </c>
      <c r="L624" s="12">
        <f t="shared" si="153"/>
        <v>1530</v>
      </c>
      <c r="M624" s="8" t="s">
        <v>52</v>
      </c>
      <c r="N624" s="5" t="s">
        <v>539</v>
      </c>
      <c r="O624" s="5" t="s">
        <v>2175</v>
      </c>
      <c r="P624" s="5" t="s">
        <v>62</v>
      </c>
      <c r="Q624" s="5" t="s">
        <v>62</v>
      </c>
      <c r="R624" s="5" t="s">
        <v>63</v>
      </c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5" t="s">
        <v>52</v>
      </c>
      <c r="AK624" s="5" t="s">
        <v>2176</v>
      </c>
      <c r="AL624" s="5" t="s">
        <v>52</v>
      </c>
      <c r="AM624" s="5" t="s">
        <v>52</v>
      </c>
    </row>
    <row r="625" spans="1:39" ht="30" customHeight="1">
      <c r="A625" s="8" t="s">
        <v>2004</v>
      </c>
      <c r="B625" s="8" t="s">
        <v>52</v>
      </c>
      <c r="C625" s="8" t="s">
        <v>598</v>
      </c>
      <c r="D625" s="9">
        <v>1.1100000000000001</v>
      </c>
      <c r="E625" s="11">
        <f>단가대비표!O89</f>
        <v>5000</v>
      </c>
      <c r="F625" s="12">
        <f>TRUNC(E625*D625,1)</f>
        <v>5550</v>
      </c>
      <c r="G625" s="11">
        <f>단가대비표!P89</f>
        <v>0</v>
      </c>
      <c r="H625" s="12">
        <f>TRUNC(G625*D625,1)</f>
        <v>0</v>
      </c>
      <c r="I625" s="11">
        <f>단가대비표!V89</f>
        <v>0</v>
      </c>
      <c r="J625" s="12">
        <f>TRUNC(I625*D625,1)</f>
        <v>0</v>
      </c>
      <c r="K625" s="11">
        <f t="shared" si="153"/>
        <v>5000</v>
      </c>
      <c r="L625" s="12">
        <f t="shared" si="153"/>
        <v>5550</v>
      </c>
      <c r="M625" s="8" t="s">
        <v>52</v>
      </c>
      <c r="N625" s="5" t="s">
        <v>539</v>
      </c>
      <c r="O625" s="5" t="s">
        <v>2005</v>
      </c>
      <c r="P625" s="5" t="s">
        <v>62</v>
      </c>
      <c r="Q625" s="5" t="s">
        <v>62</v>
      </c>
      <c r="R625" s="5" t="s">
        <v>63</v>
      </c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5" t="s">
        <v>52</v>
      </c>
      <c r="AK625" s="5" t="s">
        <v>2177</v>
      </c>
      <c r="AL625" s="5" t="s">
        <v>52</v>
      </c>
      <c r="AM625" s="5" t="s">
        <v>52</v>
      </c>
    </row>
    <row r="626" spans="1:39" ht="30" customHeight="1">
      <c r="A626" s="8" t="s">
        <v>210</v>
      </c>
      <c r="B626" s="8" t="s">
        <v>78</v>
      </c>
      <c r="C626" s="8" t="s">
        <v>79</v>
      </c>
      <c r="D626" s="9">
        <v>5.5E-2</v>
      </c>
      <c r="E626" s="11">
        <f>단가대비표!O295</f>
        <v>0</v>
      </c>
      <c r="F626" s="12">
        <f>TRUNC(E626*D626,1)</f>
        <v>0</v>
      </c>
      <c r="G626" s="11">
        <f>단가대비표!P295</f>
        <v>186665</v>
      </c>
      <c r="H626" s="12">
        <f>TRUNC(G626*D626,1)</f>
        <v>10266.5</v>
      </c>
      <c r="I626" s="11">
        <f>단가대비표!V295</f>
        <v>0</v>
      </c>
      <c r="J626" s="12">
        <f>TRUNC(I626*D626,1)</f>
        <v>0</v>
      </c>
      <c r="K626" s="11">
        <f t="shared" si="153"/>
        <v>186665</v>
      </c>
      <c r="L626" s="12">
        <f t="shared" si="153"/>
        <v>10266.5</v>
      </c>
      <c r="M626" s="8" t="s">
        <v>1480</v>
      </c>
      <c r="N626" s="5" t="s">
        <v>539</v>
      </c>
      <c r="O626" s="5" t="s">
        <v>211</v>
      </c>
      <c r="P626" s="5" t="s">
        <v>62</v>
      </c>
      <c r="Q626" s="5" t="s">
        <v>62</v>
      </c>
      <c r="R626" s="5" t="s">
        <v>63</v>
      </c>
      <c r="S626" s="1"/>
      <c r="T626" s="1"/>
      <c r="U626" s="1"/>
      <c r="V626" s="1">
        <v>1</v>
      </c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5" t="s">
        <v>52</v>
      </c>
      <c r="AK626" s="5" t="s">
        <v>2178</v>
      </c>
      <c r="AL626" s="5" t="s">
        <v>52</v>
      </c>
      <c r="AM626" s="5" t="s">
        <v>52</v>
      </c>
    </row>
    <row r="627" spans="1:39" ht="30" customHeight="1">
      <c r="A627" s="8" t="s">
        <v>77</v>
      </c>
      <c r="B627" s="8" t="s">
        <v>78</v>
      </c>
      <c r="C627" s="8" t="s">
        <v>79</v>
      </c>
      <c r="D627" s="9">
        <v>2.9000000000000001E-2</v>
      </c>
      <c r="E627" s="11">
        <f>단가대비표!O289</f>
        <v>0</v>
      </c>
      <c r="F627" s="12">
        <f>TRUNC(E627*D627,1)</f>
        <v>0</v>
      </c>
      <c r="G627" s="11">
        <f>단가대비표!P289</f>
        <v>130264</v>
      </c>
      <c r="H627" s="12">
        <f>TRUNC(G627*D627,1)</f>
        <v>3777.6</v>
      </c>
      <c r="I627" s="11">
        <f>단가대비표!V289</f>
        <v>0</v>
      </c>
      <c r="J627" s="12">
        <f>TRUNC(I627*D627,1)</f>
        <v>0</v>
      </c>
      <c r="K627" s="11">
        <f t="shared" si="153"/>
        <v>130264</v>
      </c>
      <c r="L627" s="12">
        <f t="shared" si="153"/>
        <v>3777.6</v>
      </c>
      <c r="M627" s="8" t="s">
        <v>1480</v>
      </c>
      <c r="N627" s="5" t="s">
        <v>539</v>
      </c>
      <c r="O627" s="5" t="s">
        <v>80</v>
      </c>
      <c r="P627" s="5" t="s">
        <v>62</v>
      </c>
      <c r="Q627" s="5" t="s">
        <v>62</v>
      </c>
      <c r="R627" s="5" t="s">
        <v>63</v>
      </c>
      <c r="S627" s="1"/>
      <c r="T627" s="1"/>
      <c r="U627" s="1"/>
      <c r="V627" s="1">
        <v>1</v>
      </c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5" t="s">
        <v>52</v>
      </c>
      <c r="AK627" s="5" t="s">
        <v>2179</v>
      </c>
      <c r="AL627" s="5" t="s">
        <v>52</v>
      </c>
      <c r="AM627" s="5" t="s">
        <v>52</v>
      </c>
    </row>
    <row r="628" spans="1:39" ht="30" customHeight="1">
      <c r="A628" s="8" t="s">
        <v>88</v>
      </c>
      <c r="B628" s="8" t="s">
        <v>2009</v>
      </c>
      <c r="C628" s="8" t="s">
        <v>90</v>
      </c>
      <c r="D628" s="9">
        <v>1</v>
      </c>
      <c r="E628" s="11">
        <f>TRUNC(SUMIF(V624:V628, RIGHTB(O628, 1), H624:H628)*U628, 2)</f>
        <v>140.44</v>
      </c>
      <c r="F628" s="12">
        <f>TRUNC(E628*D628,1)</f>
        <v>140.4</v>
      </c>
      <c r="G628" s="11">
        <v>0</v>
      </c>
      <c r="H628" s="12">
        <f>TRUNC(G628*D628,1)</f>
        <v>0</v>
      </c>
      <c r="I628" s="11">
        <v>0</v>
      </c>
      <c r="J628" s="12">
        <f>TRUNC(I628*D628,1)</f>
        <v>0</v>
      </c>
      <c r="K628" s="11">
        <f t="shared" si="153"/>
        <v>140.4</v>
      </c>
      <c r="L628" s="12">
        <f t="shared" si="153"/>
        <v>140.4</v>
      </c>
      <c r="M628" s="8" t="s">
        <v>52</v>
      </c>
      <c r="N628" s="5" t="s">
        <v>539</v>
      </c>
      <c r="O628" s="5" t="s">
        <v>91</v>
      </c>
      <c r="P628" s="5" t="s">
        <v>62</v>
      </c>
      <c r="Q628" s="5" t="s">
        <v>62</v>
      </c>
      <c r="R628" s="5" t="s">
        <v>62</v>
      </c>
      <c r="S628" s="1">
        <v>1</v>
      </c>
      <c r="T628" s="1">
        <v>0</v>
      </c>
      <c r="U628" s="1">
        <v>0.01</v>
      </c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5" t="s">
        <v>52</v>
      </c>
      <c r="AK628" s="5" t="s">
        <v>2180</v>
      </c>
      <c r="AL628" s="5" t="s">
        <v>52</v>
      </c>
      <c r="AM628" s="5" t="s">
        <v>52</v>
      </c>
    </row>
    <row r="629" spans="1:39" ht="30" customHeight="1">
      <c r="A629" s="8" t="s">
        <v>1467</v>
      </c>
      <c r="B629" s="8" t="s">
        <v>52</v>
      </c>
      <c r="C629" s="8" t="s">
        <v>52</v>
      </c>
      <c r="D629" s="9"/>
      <c r="E629" s="11"/>
      <c r="F629" s="12">
        <f>TRUNC(SUMIF(N624:N628, N623, F624:F628),0)</f>
        <v>7220</v>
      </c>
      <c r="G629" s="11"/>
      <c r="H629" s="12">
        <f>TRUNC(SUMIF(N624:N628, N623, H624:H628),0)</f>
        <v>14044</v>
      </c>
      <c r="I629" s="11"/>
      <c r="J629" s="12">
        <f>TRUNC(SUMIF(N624:N628, N623, J624:J628),0)</f>
        <v>0</v>
      </c>
      <c r="K629" s="11"/>
      <c r="L629" s="12">
        <f>F629+H629+J629</f>
        <v>21264</v>
      </c>
      <c r="M629" s="8" t="s">
        <v>52</v>
      </c>
      <c r="N629" s="5" t="s">
        <v>94</v>
      </c>
      <c r="O629" s="5" t="s">
        <v>94</v>
      </c>
      <c r="P629" s="5" t="s">
        <v>52</v>
      </c>
      <c r="Q629" s="5" t="s">
        <v>52</v>
      </c>
      <c r="R629" s="5" t="s">
        <v>52</v>
      </c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5" t="s">
        <v>52</v>
      </c>
      <c r="AK629" s="5" t="s">
        <v>52</v>
      </c>
      <c r="AL629" s="5" t="s">
        <v>52</v>
      </c>
      <c r="AM629" s="5" t="s">
        <v>52</v>
      </c>
    </row>
    <row r="630" spans="1:39" ht="30" customHeight="1">
      <c r="A630" s="9"/>
      <c r="B630" s="9"/>
      <c r="C630" s="9"/>
      <c r="D630" s="9"/>
      <c r="E630" s="11"/>
      <c r="F630" s="12"/>
      <c r="G630" s="11"/>
      <c r="H630" s="12"/>
      <c r="I630" s="11"/>
      <c r="J630" s="12"/>
      <c r="K630" s="11"/>
      <c r="L630" s="12"/>
      <c r="M630" s="9"/>
    </row>
    <row r="631" spans="1:39" ht="30" customHeight="1">
      <c r="A631" s="24" t="s">
        <v>2181</v>
      </c>
      <c r="B631" s="24"/>
      <c r="C631" s="24"/>
      <c r="D631" s="24"/>
      <c r="E631" s="25"/>
      <c r="F631" s="26"/>
      <c r="G631" s="25"/>
      <c r="H631" s="26"/>
      <c r="I631" s="25"/>
      <c r="J631" s="26"/>
      <c r="K631" s="25"/>
      <c r="L631" s="26"/>
      <c r="M631" s="24"/>
      <c r="N631" s="2" t="s">
        <v>859</v>
      </c>
    </row>
    <row r="632" spans="1:39" ht="30" customHeight="1">
      <c r="A632" s="8" t="s">
        <v>135</v>
      </c>
      <c r="B632" s="8" t="s">
        <v>2182</v>
      </c>
      <c r="C632" s="8" t="s">
        <v>117</v>
      </c>
      <c r="D632" s="9">
        <v>1</v>
      </c>
      <c r="E632" s="11">
        <f>단가대비표!O261</f>
        <v>1870</v>
      </c>
      <c r="F632" s="12">
        <f>TRUNC(E632*D632,1)</f>
        <v>1870</v>
      </c>
      <c r="G632" s="11">
        <f>단가대비표!P261</f>
        <v>0</v>
      </c>
      <c r="H632" s="12">
        <f>TRUNC(G632*D632,1)</f>
        <v>0</v>
      </c>
      <c r="I632" s="11">
        <f>단가대비표!V261</f>
        <v>0</v>
      </c>
      <c r="J632" s="12">
        <f>TRUNC(I632*D632,1)</f>
        <v>0</v>
      </c>
      <c r="K632" s="11">
        <f t="shared" ref="K632:L636" si="154">TRUNC(E632+G632+I632,1)</f>
        <v>1870</v>
      </c>
      <c r="L632" s="12">
        <f t="shared" si="154"/>
        <v>1870</v>
      </c>
      <c r="M632" s="8" t="s">
        <v>52</v>
      </c>
      <c r="N632" s="5" t="s">
        <v>859</v>
      </c>
      <c r="O632" s="5" t="s">
        <v>2183</v>
      </c>
      <c r="P632" s="5" t="s">
        <v>62</v>
      </c>
      <c r="Q632" s="5" t="s">
        <v>62</v>
      </c>
      <c r="R632" s="5" t="s">
        <v>63</v>
      </c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5" t="s">
        <v>52</v>
      </c>
      <c r="AK632" s="5" t="s">
        <v>2184</v>
      </c>
      <c r="AL632" s="5" t="s">
        <v>52</v>
      </c>
      <c r="AM632" s="5" t="s">
        <v>52</v>
      </c>
    </row>
    <row r="633" spans="1:39" ht="30" customHeight="1">
      <c r="A633" s="8" t="s">
        <v>2004</v>
      </c>
      <c r="B633" s="8" t="s">
        <v>52</v>
      </c>
      <c r="C633" s="8" t="s">
        <v>598</v>
      </c>
      <c r="D633" s="9">
        <v>1.36</v>
      </c>
      <c r="E633" s="11">
        <f>단가대비표!O89</f>
        <v>5000</v>
      </c>
      <c r="F633" s="12">
        <f>TRUNC(E633*D633,1)</f>
        <v>6800</v>
      </c>
      <c r="G633" s="11">
        <f>단가대비표!P89</f>
        <v>0</v>
      </c>
      <c r="H633" s="12">
        <f>TRUNC(G633*D633,1)</f>
        <v>0</v>
      </c>
      <c r="I633" s="11">
        <f>단가대비표!V89</f>
        <v>0</v>
      </c>
      <c r="J633" s="12">
        <f>TRUNC(I633*D633,1)</f>
        <v>0</v>
      </c>
      <c r="K633" s="11">
        <f t="shared" si="154"/>
        <v>5000</v>
      </c>
      <c r="L633" s="12">
        <f t="shared" si="154"/>
        <v>6800</v>
      </c>
      <c r="M633" s="8" t="s">
        <v>52</v>
      </c>
      <c r="N633" s="5" t="s">
        <v>859</v>
      </c>
      <c r="O633" s="5" t="s">
        <v>2005</v>
      </c>
      <c r="P633" s="5" t="s">
        <v>62</v>
      </c>
      <c r="Q633" s="5" t="s">
        <v>62</v>
      </c>
      <c r="R633" s="5" t="s">
        <v>63</v>
      </c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5" t="s">
        <v>52</v>
      </c>
      <c r="AK633" s="5" t="s">
        <v>2185</v>
      </c>
      <c r="AL633" s="5" t="s">
        <v>52</v>
      </c>
      <c r="AM633" s="5" t="s">
        <v>52</v>
      </c>
    </row>
    <row r="634" spans="1:39" ht="30" customHeight="1">
      <c r="A634" s="8" t="s">
        <v>210</v>
      </c>
      <c r="B634" s="8" t="s">
        <v>78</v>
      </c>
      <c r="C634" s="8" t="s">
        <v>79</v>
      </c>
      <c r="D634" s="9">
        <v>5.5E-2</v>
      </c>
      <c r="E634" s="11">
        <f>단가대비표!O295</f>
        <v>0</v>
      </c>
      <c r="F634" s="12">
        <f>TRUNC(E634*D634,1)</f>
        <v>0</v>
      </c>
      <c r="G634" s="11">
        <f>단가대비표!P295</f>
        <v>186665</v>
      </c>
      <c r="H634" s="12">
        <f>TRUNC(G634*D634,1)</f>
        <v>10266.5</v>
      </c>
      <c r="I634" s="11">
        <f>단가대비표!V295</f>
        <v>0</v>
      </c>
      <c r="J634" s="12">
        <f>TRUNC(I634*D634,1)</f>
        <v>0</v>
      </c>
      <c r="K634" s="11">
        <f t="shared" si="154"/>
        <v>186665</v>
      </c>
      <c r="L634" s="12">
        <f t="shared" si="154"/>
        <v>10266.5</v>
      </c>
      <c r="M634" s="8" t="s">
        <v>1480</v>
      </c>
      <c r="N634" s="5" t="s">
        <v>859</v>
      </c>
      <c r="O634" s="5" t="s">
        <v>211</v>
      </c>
      <c r="P634" s="5" t="s">
        <v>62</v>
      </c>
      <c r="Q634" s="5" t="s">
        <v>62</v>
      </c>
      <c r="R634" s="5" t="s">
        <v>63</v>
      </c>
      <c r="S634" s="1"/>
      <c r="T634" s="1"/>
      <c r="U634" s="1"/>
      <c r="V634" s="1">
        <v>1</v>
      </c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5" t="s">
        <v>52</v>
      </c>
      <c r="AK634" s="5" t="s">
        <v>2186</v>
      </c>
      <c r="AL634" s="5" t="s">
        <v>52</v>
      </c>
      <c r="AM634" s="5" t="s">
        <v>52</v>
      </c>
    </row>
    <row r="635" spans="1:39" ht="30" customHeight="1">
      <c r="A635" s="8" t="s">
        <v>77</v>
      </c>
      <c r="B635" s="8" t="s">
        <v>78</v>
      </c>
      <c r="C635" s="8" t="s">
        <v>79</v>
      </c>
      <c r="D635" s="9">
        <v>2.9000000000000001E-2</v>
      </c>
      <c r="E635" s="11">
        <f>단가대비표!O289</f>
        <v>0</v>
      </c>
      <c r="F635" s="12">
        <f>TRUNC(E635*D635,1)</f>
        <v>0</v>
      </c>
      <c r="G635" s="11">
        <f>단가대비표!P289</f>
        <v>130264</v>
      </c>
      <c r="H635" s="12">
        <f>TRUNC(G635*D635,1)</f>
        <v>3777.6</v>
      </c>
      <c r="I635" s="11">
        <f>단가대비표!V289</f>
        <v>0</v>
      </c>
      <c r="J635" s="12">
        <f>TRUNC(I635*D635,1)</f>
        <v>0</v>
      </c>
      <c r="K635" s="11">
        <f t="shared" si="154"/>
        <v>130264</v>
      </c>
      <c r="L635" s="12">
        <f t="shared" si="154"/>
        <v>3777.6</v>
      </c>
      <c r="M635" s="8" t="s">
        <v>1480</v>
      </c>
      <c r="N635" s="5" t="s">
        <v>859</v>
      </c>
      <c r="O635" s="5" t="s">
        <v>80</v>
      </c>
      <c r="P635" s="5" t="s">
        <v>62</v>
      </c>
      <c r="Q635" s="5" t="s">
        <v>62</v>
      </c>
      <c r="R635" s="5" t="s">
        <v>63</v>
      </c>
      <c r="S635" s="1"/>
      <c r="T635" s="1"/>
      <c r="U635" s="1"/>
      <c r="V635" s="1">
        <v>1</v>
      </c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5" t="s">
        <v>52</v>
      </c>
      <c r="AK635" s="5" t="s">
        <v>2187</v>
      </c>
      <c r="AL635" s="5" t="s">
        <v>52</v>
      </c>
      <c r="AM635" s="5" t="s">
        <v>52</v>
      </c>
    </row>
    <row r="636" spans="1:39" ht="30" customHeight="1">
      <c r="A636" s="8" t="s">
        <v>88</v>
      </c>
      <c r="B636" s="8" t="s">
        <v>2009</v>
      </c>
      <c r="C636" s="8" t="s">
        <v>90</v>
      </c>
      <c r="D636" s="9">
        <v>1</v>
      </c>
      <c r="E636" s="11">
        <f>TRUNC(SUMIF(V632:V636, RIGHTB(O636, 1), H632:H636)*U636, 2)</f>
        <v>140.44</v>
      </c>
      <c r="F636" s="12">
        <f>TRUNC(E636*D636,1)</f>
        <v>140.4</v>
      </c>
      <c r="G636" s="11">
        <v>0</v>
      </c>
      <c r="H636" s="12">
        <f>TRUNC(G636*D636,1)</f>
        <v>0</v>
      </c>
      <c r="I636" s="11">
        <v>0</v>
      </c>
      <c r="J636" s="12">
        <f>TRUNC(I636*D636,1)</f>
        <v>0</v>
      </c>
      <c r="K636" s="11">
        <f t="shared" si="154"/>
        <v>140.4</v>
      </c>
      <c r="L636" s="12">
        <f t="shared" si="154"/>
        <v>140.4</v>
      </c>
      <c r="M636" s="8" t="s">
        <v>52</v>
      </c>
      <c r="N636" s="5" t="s">
        <v>859</v>
      </c>
      <c r="O636" s="5" t="s">
        <v>91</v>
      </c>
      <c r="P636" s="5" t="s">
        <v>62</v>
      </c>
      <c r="Q636" s="5" t="s">
        <v>62</v>
      </c>
      <c r="R636" s="5" t="s">
        <v>62</v>
      </c>
      <c r="S636" s="1">
        <v>1</v>
      </c>
      <c r="T636" s="1">
        <v>0</v>
      </c>
      <c r="U636" s="1">
        <v>0.01</v>
      </c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5" t="s">
        <v>52</v>
      </c>
      <c r="AK636" s="5" t="s">
        <v>2188</v>
      </c>
      <c r="AL636" s="5" t="s">
        <v>52</v>
      </c>
      <c r="AM636" s="5" t="s">
        <v>52</v>
      </c>
    </row>
    <row r="637" spans="1:39" ht="30" customHeight="1">
      <c r="A637" s="8" t="s">
        <v>1467</v>
      </c>
      <c r="B637" s="8" t="s">
        <v>52</v>
      </c>
      <c r="C637" s="8" t="s">
        <v>52</v>
      </c>
      <c r="D637" s="9"/>
      <c r="E637" s="11"/>
      <c r="F637" s="12">
        <f>TRUNC(SUMIF(N632:N636, N631, F632:F636),0)</f>
        <v>8810</v>
      </c>
      <c r="G637" s="11"/>
      <c r="H637" s="12">
        <f>TRUNC(SUMIF(N632:N636, N631, H632:H636),0)</f>
        <v>14044</v>
      </c>
      <c r="I637" s="11"/>
      <c r="J637" s="12">
        <f>TRUNC(SUMIF(N632:N636, N631, J632:J636),0)</f>
        <v>0</v>
      </c>
      <c r="K637" s="11"/>
      <c r="L637" s="12">
        <f>F637+H637+J637</f>
        <v>22854</v>
      </c>
      <c r="M637" s="8" t="s">
        <v>52</v>
      </c>
      <c r="N637" s="5" t="s">
        <v>94</v>
      </c>
      <c r="O637" s="5" t="s">
        <v>94</v>
      </c>
      <c r="P637" s="5" t="s">
        <v>52</v>
      </c>
      <c r="Q637" s="5" t="s">
        <v>52</v>
      </c>
      <c r="R637" s="5" t="s">
        <v>52</v>
      </c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5" t="s">
        <v>52</v>
      </c>
      <c r="AK637" s="5" t="s">
        <v>52</v>
      </c>
      <c r="AL637" s="5" t="s">
        <v>52</v>
      </c>
      <c r="AM637" s="5" t="s">
        <v>52</v>
      </c>
    </row>
    <row r="638" spans="1:39" ht="30" customHeight="1">
      <c r="A638" s="9"/>
      <c r="B638" s="9"/>
      <c r="C638" s="9"/>
      <c r="D638" s="9"/>
      <c r="E638" s="11"/>
      <c r="F638" s="12"/>
      <c r="G638" s="11"/>
      <c r="H638" s="12"/>
      <c r="I638" s="11"/>
      <c r="J638" s="12"/>
      <c r="K638" s="11"/>
      <c r="L638" s="12"/>
      <c r="M638" s="9"/>
    </row>
    <row r="639" spans="1:39" ht="30" customHeight="1">
      <c r="A639" s="24" t="s">
        <v>2189</v>
      </c>
      <c r="B639" s="24"/>
      <c r="C639" s="24"/>
      <c r="D639" s="24"/>
      <c r="E639" s="25"/>
      <c r="F639" s="26"/>
      <c r="G639" s="25"/>
      <c r="H639" s="26"/>
      <c r="I639" s="25"/>
      <c r="J639" s="26"/>
      <c r="K639" s="25"/>
      <c r="L639" s="26"/>
      <c r="M639" s="24"/>
      <c r="N639" s="2" t="s">
        <v>578</v>
      </c>
    </row>
    <row r="640" spans="1:39" ht="30" customHeight="1">
      <c r="A640" s="8" t="s">
        <v>576</v>
      </c>
      <c r="B640" s="8" t="s">
        <v>439</v>
      </c>
      <c r="C640" s="8" t="s">
        <v>162</v>
      </c>
      <c r="D640" s="9">
        <v>1</v>
      </c>
      <c r="E640" s="11">
        <f>단가대비표!O14</f>
        <v>2956</v>
      </c>
      <c r="F640" s="12">
        <f>TRUNC(E640*D640,1)</f>
        <v>2956</v>
      </c>
      <c r="G640" s="11">
        <f>단가대비표!P14</f>
        <v>0</v>
      </c>
      <c r="H640" s="12">
        <f>TRUNC(G640*D640,1)</f>
        <v>0</v>
      </c>
      <c r="I640" s="11">
        <f>단가대비표!V14</f>
        <v>0</v>
      </c>
      <c r="J640" s="12">
        <f>TRUNC(I640*D640,1)</f>
        <v>0</v>
      </c>
      <c r="K640" s="11">
        <f>TRUNC(E640+G640+I640,1)</f>
        <v>2956</v>
      </c>
      <c r="L640" s="12">
        <f>TRUNC(F640+H640+J640,1)</f>
        <v>2956</v>
      </c>
      <c r="M640" s="8" t="s">
        <v>52</v>
      </c>
      <c r="N640" s="5" t="s">
        <v>578</v>
      </c>
      <c r="O640" s="5" t="s">
        <v>2190</v>
      </c>
      <c r="P640" s="5" t="s">
        <v>62</v>
      </c>
      <c r="Q640" s="5" t="s">
        <v>62</v>
      </c>
      <c r="R640" s="5" t="s">
        <v>63</v>
      </c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5" t="s">
        <v>52</v>
      </c>
      <c r="AK640" s="5" t="s">
        <v>2191</v>
      </c>
      <c r="AL640" s="5" t="s">
        <v>52</v>
      </c>
      <c r="AM640" s="5" t="s">
        <v>52</v>
      </c>
    </row>
    <row r="641" spans="1:39" ht="30" customHeight="1">
      <c r="A641" s="8" t="s">
        <v>210</v>
      </c>
      <c r="B641" s="8" t="s">
        <v>78</v>
      </c>
      <c r="C641" s="8" t="s">
        <v>79</v>
      </c>
      <c r="D641" s="9">
        <v>4.5451999999999999E-2</v>
      </c>
      <c r="E641" s="11">
        <f>단가대비표!O295</f>
        <v>0</v>
      </c>
      <c r="F641" s="12">
        <f>TRUNC(E641*D641,1)</f>
        <v>0</v>
      </c>
      <c r="G641" s="11">
        <f>단가대비표!P295</f>
        <v>186665</v>
      </c>
      <c r="H641" s="12">
        <f>TRUNC(G641*D641,1)</f>
        <v>8484.2000000000007</v>
      </c>
      <c r="I641" s="11">
        <f>단가대비표!V295</f>
        <v>0</v>
      </c>
      <c r="J641" s="12">
        <f>TRUNC(I641*D641,1)</f>
        <v>0</v>
      </c>
      <c r="K641" s="11">
        <f>TRUNC(E641+G641+I641,1)</f>
        <v>186665</v>
      </c>
      <c r="L641" s="12">
        <f>TRUNC(F641+H641+J641,1)</f>
        <v>8484.2000000000007</v>
      </c>
      <c r="M641" s="8" t="s">
        <v>52</v>
      </c>
      <c r="N641" s="5" t="s">
        <v>578</v>
      </c>
      <c r="O641" s="5" t="s">
        <v>211</v>
      </c>
      <c r="P641" s="5" t="s">
        <v>62</v>
      </c>
      <c r="Q641" s="5" t="s">
        <v>62</v>
      </c>
      <c r="R641" s="5" t="s">
        <v>63</v>
      </c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5" t="s">
        <v>52</v>
      </c>
      <c r="AK641" s="5" t="s">
        <v>2192</v>
      </c>
      <c r="AL641" s="5" t="s">
        <v>52</v>
      </c>
      <c r="AM641" s="5" t="s">
        <v>52</v>
      </c>
    </row>
    <row r="642" spans="1:39" ht="30" customHeight="1">
      <c r="A642" s="8" t="s">
        <v>1467</v>
      </c>
      <c r="B642" s="8" t="s">
        <v>52</v>
      </c>
      <c r="C642" s="8" t="s">
        <v>52</v>
      </c>
      <c r="D642" s="9"/>
      <c r="E642" s="11"/>
      <c r="F642" s="12">
        <f>TRUNC(SUMIF(N640:N641, N639, F640:F641),0)</f>
        <v>2956</v>
      </c>
      <c r="G642" s="11"/>
      <c r="H642" s="12">
        <f>TRUNC(SUMIF(N640:N641, N639, H640:H641),0)</f>
        <v>8484</v>
      </c>
      <c r="I642" s="11"/>
      <c r="J642" s="12">
        <f>TRUNC(SUMIF(N640:N641, N639, J640:J641),0)</f>
        <v>0</v>
      </c>
      <c r="K642" s="11"/>
      <c r="L642" s="12">
        <f>F642+H642+J642</f>
        <v>11440</v>
      </c>
      <c r="M642" s="8" t="s">
        <v>52</v>
      </c>
      <c r="N642" s="5" t="s">
        <v>94</v>
      </c>
      <c r="O642" s="5" t="s">
        <v>94</v>
      </c>
      <c r="P642" s="5" t="s">
        <v>52</v>
      </c>
      <c r="Q642" s="5" t="s">
        <v>52</v>
      </c>
      <c r="R642" s="5" t="s">
        <v>52</v>
      </c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5" t="s">
        <v>52</v>
      </c>
      <c r="AK642" s="5" t="s">
        <v>52</v>
      </c>
      <c r="AL642" s="5" t="s">
        <v>52</v>
      </c>
      <c r="AM642" s="5" t="s">
        <v>52</v>
      </c>
    </row>
    <row r="643" spans="1:39" ht="30" customHeight="1">
      <c r="A643" s="9"/>
      <c r="B643" s="9"/>
      <c r="C643" s="9"/>
      <c r="D643" s="9"/>
      <c r="E643" s="11"/>
      <c r="F643" s="12"/>
      <c r="G643" s="11"/>
      <c r="H643" s="12"/>
      <c r="I643" s="11"/>
      <c r="J643" s="12"/>
      <c r="K643" s="11"/>
      <c r="L643" s="12"/>
      <c r="M643" s="9"/>
    </row>
    <row r="644" spans="1:39" ht="30" customHeight="1">
      <c r="A644" s="24" t="s">
        <v>2193</v>
      </c>
      <c r="B644" s="24"/>
      <c r="C644" s="24"/>
      <c r="D644" s="24"/>
      <c r="E644" s="25"/>
      <c r="F644" s="26"/>
      <c r="G644" s="25"/>
      <c r="H644" s="26"/>
      <c r="I644" s="25"/>
      <c r="J644" s="26"/>
      <c r="K644" s="25"/>
      <c r="L644" s="26"/>
      <c r="M644" s="24"/>
      <c r="N644" s="2" t="s">
        <v>581</v>
      </c>
    </row>
    <row r="645" spans="1:39" ht="30" customHeight="1">
      <c r="A645" s="8" t="s">
        <v>576</v>
      </c>
      <c r="B645" s="8" t="s">
        <v>534</v>
      </c>
      <c r="C645" s="8" t="s">
        <v>162</v>
      </c>
      <c r="D645" s="9">
        <v>1</v>
      </c>
      <c r="E645" s="11">
        <f>단가대비표!O15</f>
        <v>4320</v>
      </c>
      <c r="F645" s="12">
        <f>TRUNC(E645*D645,1)</f>
        <v>4320</v>
      </c>
      <c r="G645" s="11">
        <f>단가대비표!P15</f>
        <v>0</v>
      </c>
      <c r="H645" s="12">
        <f>TRUNC(G645*D645,1)</f>
        <v>0</v>
      </c>
      <c r="I645" s="11">
        <f>단가대비표!V15</f>
        <v>0</v>
      </c>
      <c r="J645" s="12">
        <f>TRUNC(I645*D645,1)</f>
        <v>0</v>
      </c>
      <c r="K645" s="11">
        <f>TRUNC(E645+G645+I645,1)</f>
        <v>4320</v>
      </c>
      <c r="L645" s="12">
        <f>TRUNC(F645+H645+J645,1)</f>
        <v>4320</v>
      </c>
      <c r="M645" s="8" t="s">
        <v>52</v>
      </c>
      <c r="N645" s="5" t="s">
        <v>581</v>
      </c>
      <c r="O645" s="5" t="s">
        <v>2194</v>
      </c>
      <c r="P645" s="5" t="s">
        <v>62</v>
      </c>
      <c r="Q645" s="5" t="s">
        <v>62</v>
      </c>
      <c r="R645" s="5" t="s">
        <v>63</v>
      </c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5" t="s">
        <v>52</v>
      </c>
      <c r="AK645" s="5" t="s">
        <v>2195</v>
      </c>
      <c r="AL645" s="5" t="s">
        <v>52</v>
      </c>
      <c r="AM645" s="5" t="s">
        <v>52</v>
      </c>
    </row>
    <row r="646" spans="1:39" ht="30" customHeight="1">
      <c r="A646" s="8" t="s">
        <v>210</v>
      </c>
      <c r="B646" s="8" t="s">
        <v>78</v>
      </c>
      <c r="C646" s="8" t="s">
        <v>79</v>
      </c>
      <c r="D646" s="9">
        <v>4.8293999999999997E-2</v>
      </c>
      <c r="E646" s="11">
        <f>단가대비표!O295</f>
        <v>0</v>
      </c>
      <c r="F646" s="12">
        <f>TRUNC(E646*D646,1)</f>
        <v>0</v>
      </c>
      <c r="G646" s="11">
        <f>단가대비표!P295</f>
        <v>186665</v>
      </c>
      <c r="H646" s="12">
        <f>TRUNC(G646*D646,1)</f>
        <v>9014.7000000000007</v>
      </c>
      <c r="I646" s="11">
        <f>단가대비표!V295</f>
        <v>0</v>
      </c>
      <c r="J646" s="12">
        <f>TRUNC(I646*D646,1)</f>
        <v>0</v>
      </c>
      <c r="K646" s="11">
        <f>TRUNC(E646+G646+I646,1)</f>
        <v>186665</v>
      </c>
      <c r="L646" s="12">
        <f>TRUNC(F646+H646+J646,1)</f>
        <v>9014.7000000000007</v>
      </c>
      <c r="M646" s="8" t="s">
        <v>52</v>
      </c>
      <c r="N646" s="5" t="s">
        <v>581</v>
      </c>
      <c r="O646" s="5" t="s">
        <v>211</v>
      </c>
      <c r="P646" s="5" t="s">
        <v>62</v>
      </c>
      <c r="Q646" s="5" t="s">
        <v>62</v>
      </c>
      <c r="R646" s="5" t="s">
        <v>63</v>
      </c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5" t="s">
        <v>52</v>
      </c>
      <c r="AK646" s="5" t="s">
        <v>2196</v>
      </c>
      <c r="AL646" s="5" t="s">
        <v>52</v>
      </c>
      <c r="AM646" s="5" t="s">
        <v>52</v>
      </c>
    </row>
    <row r="647" spans="1:39" ht="30" customHeight="1">
      <c r="A647" s="8" t="s">
        <v>1467</v>
      </c>
      <c r="B647" s="8" t="s">
        <v>52</v>
      </c>
      <c r="C647" s="8" t="s">
        <v>52</v>
      </c>
      <c r="D647" s="9"/>
      <c r="E647" s="11"/>
      <c r="F647" s="12">
        <f>TRUNC(SUMIF(N645:N646, N644, F645:F646),0)</f>
        <v>4320</v>
      </c>
      <c r="G647" s="11"/>
      <c r="H647" s="12">
        <f>TRUNC(SUMIF(N645:N646, N644, H645:H646),0)</f>
        <v>9014</v>
      </c>
      <c r="I647" s="11"/>
      <c r="J647" s="12">
        <f>TRUNC(SUMIF(N645:N646, N644, J645:J646),0)</f>
        <v>0</v>
      </c>
      <c r="K647" s="11"/>
      <c r="L647" s="12">
        <f>F647+H647+J647</f>
        <v>13334</v>
      </c>
      <c r="M647" s="8" t="s">
        <v>52</v>
      </c>
      <c r="N647" s="5" t="s">
        <v>94</v>
      </c>
      <c r="O647" s="5" t="s">
        <v>94</v>
      </c>
      <c r="P647" s="5" t="s">
        <v>52</v>
      </c>
      <c r="Q647" s="5" t="s">
        <v>52</v>
      </c>
      <c r="R647" s="5" t="s">
        <v>52</v>
      </c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5" t="s">
        <v>52</v>
      </c>
      <c r="AK647" s="5" t="s">
        <v>52</v>
      </c>
      <c r="AL647" s="5" t="s">
        <v>52</v>
      </c>
      <c r="AM647" s="5" t="s">
        <v>52</v>
      </c>
    </row>
    <row r="648" spans="1:39" ht="30" customHeight="1">
      <c r="A648" s="9"/>
      <c r="B648" s="9"/>
      <c r="C648" s="9"/>
      <c r="D648" s="9"/>
      <c r="E648" s="11"/>
      <c r="F648" s="12"/>
      <c r="G648" s="11"/>
      <c r="H648" s="12"/>
      <c r="I648" s="11"/>
      <c r="J648" s="12"/>
      <c r="K648" s="11"/>
      <c r="L648" s="12"/>
      <c r="M648" s="9"/>
    </row>
    <row r="649" spans="1:39" ht="30" customHeight="1">
      <c r="A649" s="24" t="s">
        <v>2197</v>
      </c>
      <c r="B649" s="24"/>
      <c r="C649" s="24"/>
      <c r="D649" s="24"/>
      <c r="E649" s="25"/>
      <c r="F649" s="26"/>
      <c r="G649" s="25"/>
      <c r="H649" s="26"/>
      <c r="I649" s="25"/>
      <c r="J649" s="26"/>
      <c r="K649" s="25"/>
      <c r="L649" s="26"/>
      <c r="M649" s="24"/>
      <c r="N649" s="2" t="s">
        <v>584</v>
      </c>
    </row>
    <row r="650" spans="1:39" ht="30" customHeight="1">
      <c r="A650" s="8" t="s">
        <v>576</v>
      </c>
      <c r="B650" s="8" t="s">
        <v>166</v>
      </c>
      <c r="C650" s="8" t="s">
        <v>162</v>
      </c>
      <c r="D650" s="9">
        <v>1</v>
      </c>
      <c r="E650" s="11">
        <f>단가대비표!O16</f>
        <v>6016</v>
      </c>
      <c r="F650" s="12">
        <f>TRUNC(E650*D650,1)</f>
        <v>6016</v>
      </c>
      <c r="G650" s="11">
        <f>단가대비표!P16</f>
        <v>0</v>
      </c>
      <c r="H650" s="12">
        <f>TRUNC(G650*D650,1)</f>
        <v>0</v>
      </c>
      <c r="I650" s="11">
        <f>단가대비표!V16</f>
        <v>0</v>
      </c>
      <c r="J650" s="12">
        <f>TRUNC(I650*D650,1)</f>
        <v>0</v>
      </c>
      <c r="K650" s="11">
        <f>TRUNC(E650+G650+I650,1)</f>
        <v>6016</v>
      </c>
      <c r="L650" s="12">
        <f>TRUNC(F650+H650+J650,1)</f>
        <v>6016</v>
      </c>
      <c r="M650" s="8" t="s">
        <v>52</v>
      </c>
      <c r="N650" s="5" t="s">
        <v>584</v>
      </c>
      <c r="O650" s="5" t="s">
        <v>2198</v>
      </c>
      <c r="P650" s="5" t="s">
        <v>62</v>
      </c>
      <c r="Q650" s="5" t="s">
        <v>62</v>
      </c>
      <c r="R650" s="5" t="s">
        <v>63</v>
      </c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5" t="s">
        <v>52</v>
      </c>
      <c r="AK650" s="5" t="s">
        <v>2199</v>
      </c>
      <c r="AL650" s="5" t="s">
        <v>52</v>
      </c>
      <c r="AM650" s="5" t="s">
        <v>52</v>
      </c>
    </row>
    <row r="651" spans="1:39" ht="30" customHeight="1">
      <c r="A651" s="8" t="s">
        <v>210</v>
      </c>
      <c r="B651" s="8" t="s">
        <v>78</v>
      </c>
      <c r="C651" s="8" t="s">
        <v>79</v>
      </c>
      <c r="D651" s="9">
        <v>4.8293999999999997E-2</v>
      </c>
      <c r="E651" s="11">
        <f>단가대비표!O295</f>
        <v>0</v>
      </c>
      <c r="F651" s="12">
        <f>TRUNC(E651*D651,1)</f>
        <v>0</v>
      </c>
      <c r="G651" s="11">
        <f>단가대비표!P295</f>
        <v>186665</v>
      </c>
      <c r="H651" s="12">
        <f>TRUNC(G651*D651,1)</f>
        <v>9014.7000000000007</v>
      </c>
      <c r="I651" s="11">
        <f>단가대비표!V295</f>
        <v>0</v>
      </c>
      <c r="J651" s="12">
        <f>TRUNC(I651*D651,1)</f>
        <v>0</v>
      </c>
      <c r="K651" s="11">
        <f>TRUNC(E651+G651+I651,1)</f>
        <v>186665</v>
      </c>
      <c r="L651" s="12">
        <f>TRUNC(F651+H651+J651,1)</f>
        <v>9014.7000000000007</v>
      </c>
      <c r="M651" s="8" t="s">
        <v>52</v>
      </c>
      <c r="N651" s="5" t="s">
        <v>584</v>
      </c>
      <c r="O651" s="5" t="s">
        <v>211</v>
      </c>
      <c r="P651" s="5" t="s">
        <v>62</v>
      </c>
      <c r="Q651" s="5" t="s">
        <v>62</v>
      </c>
      <c r="R651" s="5" t="s">
        <v>63</v>
      </c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5" t="s">
        <v>52</v>
      </c>
      <c r="AK651" s="5" t="s">
        <v>2200</v>
      </c>
      <c r="AL651" s="5" t="s">
        <v>52</v>
      </c>
      <c r="AM651" s="5" t="s">
        <v>52</v>
      </c>
    </row>
    <row r="652" spans="1:39" ht="30" customHeight="1">
      <c r="A652" s="8" t="s">
        <v>1467</v>
      </c>
      <c r="B652" s="8" t="s">
        <v>52</v>
      </c>
      <c r="C652" s="8" t="s">
        <v>52</v>
      </c>
      <c r="D652" s="9"/>
      <c r="E652" s="11"/>
      <c r="F652" s="12">
        <f>TRUNC(SUMIF(N650:N651, N649, F650:F651),0)</f>
        <v>6016</v>
      </c>
      <c r="G652" s="11"/>
      <c r="H652" s="12">
        <f>TRUNC(SUMIF(N650:N651, N649, H650:H651),0)</f>
        <v>9014</v>
      </c>
      <c r="I652" s="11"/>
      <c r="J652" s="12">
        <f>TRUNC(SUMIF(N650:N651, N649, J650:J651),0)</f>
        <v>0</v>
      </c>
      <c r="K652" s="11"/>
      <c r="L652" s="12">
        <f>F652+H652+J652</f>
        <v>15030</v>
      </c>
      <c r="M652" s="8" t="s">
        <v>52</v>
      </c>
      <c r="N652" s="5" t="s">
        <v>94</v>
      </c>
      <c r="O652" s="5" t="s">
        <v>94</v>
      </c>
      <c r="P652" s="5" t="s">
        <v>52</v>
      </c>
      <c r="Q652" s="5" t="s">
        <v>52</v>
      </c>
      <c r="R652" s="5" t="s">
        <v>52</v>
      </c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5" t="s">
        <v>52</v>
      </c>
      <c r="AK652" s="5" t="s">
        <v>52</v>
      </c>
      <c r="AL652" s="5" t="s">
        <v>52</v>
      </c>
      <c r="AM652" s="5" t="s">
        <v>52</v>
      </c>
    </row>
    <row r="653" spans="1:39" ht="30" customHeight="1">
      <c r="A653" s="9"/>
      <c r="B653" s="9"/>
      <c r="C653" s="9"/>
      <c r="D653" s="9"/>
      <c r="E653" s="11"/>
      <c r="F653" s="12"/>
      <c r="G653" s="11"/>
      <c r="H653" s="12"/>
      <c r="I653" s="11"/>
      <c r="J653" s="12"/>
      <c r="K653" s="11"/>
      <c r="L653" s="12"/>
      <c r="M653" s="9"/>
    </row>
    <row r="654" spans="1:39" ht="30" customHeight="1">
      <c r="A654" s="24" t="s">
        <v>2201</v>
      </c>
      <c r="B654" s="24"/>
      <c r="C654" s="24"/>
      <c r="D654" s="24"/>
      <c r="E654" s="25"/>
      <c r="F654" s="26"/>
      <c r="G654" s="25"/>
      <c r="H654" s="26"/>
      <c r="I654" s="25"/>
      <c r="J654" s="26"/>
      <c r="K654" s="25"/>
      <c r="L654" s="26"/>
      <c r="M654" s="24"/>
      <c r="N654" s="2" t="s">
        <v>588</v>
      </c>
    </row>
    <row r="655" spans="1:39" ht="30" customHeight="1">
      <c r="A655" s="8" t="s">
        <v>586</v>
      </c>
      <c r="B655" s="8" t="s">
        <v>486</v>
      </c>
      <c r="C655" s="8" t="s">
        <v>162</v>
      </c>
      <c r="D655" s="9">
        <v>1</v>
      </c>
      <c r="E655" s="11">
        <f>단가대비표!O17</f>
        <v>5874</v>
      </c>
      <c r="F655" s="12">
        <f>TRUNC(E655*D655,1)</f>
        <v>5874</v>
      </c>
      <c r="G655" s="11">
        <f>단가대비표!P17</f>
        <v>0</v>
      </c>
      <c r="H655" s="12">
        <f>TRUNC(G655*D655,1)</f>
        <v>0</v>
      </c>
      <c r="I655" s="11">
        <f>단가대비표!V17</f>
        <v>0</v>
      </c>
      <c r="J655" s="12">
        <f>TRUNC(I655*D655,1)</f>
        <v>0</v>
      </c>
      <c r="K655" s="11">
        <f>TRUNC(E655+G655+I655,1)</f>
        <v>5874</v>
      </c>
      <c r="L655" s="12">
        <f>TRUNC(F655+H655+J655,1)</f>
        <v>5874</v>
      </c>
      <c r="M655" s="8" t="s">
        <v>52</v>
      </c>
      <c r="N655" s="5" t="s">
        <v>588</v>
      </c>
      <c r="O655" s="5" t="s">
        <v>2202</v>
      </c>
      <c r="P655" s="5" t="s">
        <v>62</v>
      </c>
      <c r="Q655" s="5" t="s">
        <v>62</v>
      </c>
      <c r="R655" s="5" t="s">
        <v>63</v>
      </c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5" t="s">
        <v>52</v>
      </c>
      <c r="AK655" s="5" t="s">
        <v>2203</v>
      </c>
      <c r="AL655" s="5" t="s">
        <v>52</v>
      </c>
      <c r="AM655" s="5" t="s">
        <v>52</v>
      </c>
    </row>
    <row r="656" spans="1:39" ht="30" customHeight="1">
      <c r="A656" s="8" t="s">
        <v>210</v>
      </c>
      <c r="B656" s="8" t="s">
        <v>78</v>
      </c>
      <c r="C656" s="8" t="s">
        <v>79</v>
      </c>
      <c r="D656" s="9">
        <v>6.25E-2</v>
      </c>
      <c r="E656" s="11">
        <f>단가대비표!O295</f>
        <v>0</v>
      </c>
      <c r="F656" s="12">
        <f>TRUNC(E656*D656,1)</f>
        <v>0</v>
      </c>
      <c r="G656" s="11">
        <f>단가대비표!P295</f>
        <v>186665</v>
      </c>
      <c r="H656" s="12">
        <f>TRUNC(G656*D656,1)</f>
        <v>11666.5</v>
      </c>
      <c r="I656" s="11">
        <f>단가대비표!V295</f>
        <v>0</v>
      </c>
      <c r="J656" s="12">
        <f>TRUNC(I656*D656,1)</f>
        <v>0</v>
      </c>
      <c r="K656" s="11">
        <f>TRUNC(E656+G656+I656,1)</f>
        <v>186665</v>
      </c>
      <c r="L656" s="12">
        <f>TRUNC(F656+H656+J656,1)</f>
        <v>11666.5</v>
      </c>
      <c r="M656" s="8" t="s">
        <v>52</v>
      </c>
      <c r="N656" s="5" t="s">
        <v>588</v>
      </c>
      <c r="O656" s="5" t="s">
        <v>211</v>
      </c>
      <c r="P656" s="5" t="s">
        <v>62</v>
      </c>
      <c r="Q656" s="5" t="s">
        <v>62</v>
      </c>
      <c r="R656" s="5" t="s">
        <v>63</v>
      </c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5" t="s">
        <v>52</v>
      </c>
      <c r="AK656" s="5" t="s">
        <v>2204</v>
      </c>
      <c r="AL656" s="5" t="s">
        <v>52</v>
      </c>
      <c r="AM656" s="5" t="s">
        <v>52</v>
      </c>
    </row>
    <row r="657" spans="1:39" ht="30" customHeight="1">
      <c r="A657" s="8" t="s">
        <v>1467</v>
      </c>
      <c r="B657" s="8" t="s">
        <v>52</v>
      </c>
      <c r="C657" s="8" t="s">
        <v>52</v>
      </c>
      <c r="D657" s="9"/>
      <c r="E657" s="11"/>
      <c r="F657" s="12">
        <f>TRUNC(SUMIF(N655:N656, N654, F655:F656),0)</f>
        <v>5874</v>
      </c>
      <c r="G657" s="11"/>
      <c r="H657" s="12">
        <f>TRUNC(SUMIF(N655:N656, N654, H655:H656),0)</f>
        <v>11666</v>
      </c>
      <c r="I657" s="11"/>
      <c r="J657" s="12">
        <f>TRUNC(SUMIF(N655:N656, N654, J655:J656),0)</f>
        <v>0</v>
      </c>
      <c r="K657" s="11"/>
      <c r="L657" s="12">
        <f>F657+H657+J657</f>
        <v>17540</v>
      </c>
      <c r="M657" s="8" t="s">
        <v>52</v>
      </c>
      <c r="N657" s="5" t="s">
        <v>94</v>
      </c>
      <c r="O657" s="5" t="s">
        <v>94</v>
      </c>
      <c r="P657" s="5" t="s">
        <v>52</v>
      </c>
      <c r="Q657" s="5" t="s">
        <v>52</v>
      </c>
      <c r="R657" s="5" t="s">
        <v>52</v>
      </c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5" t="s">
        <v>52</v>
      </c>
      <c r="AK657" s="5" t="s">
        <v>52</v>
      </c>
      <c r="AL657" s="5" t="s">
        <v>52</v>
      </c>
      <c r="AM657" s="5" t="s">
        <v>52</v>
      </c>
    </row>
    <row r="658" spans="1:39" ht="30" customHeight="1">
      <c r="A658" s="9"/>
      <c r="B658" s="9"/>
      <c r="C658" s="9"/>
      <c r="D658" s="9"/>
      <c r="E658" s="11"/>
      <c r="F658" s="12"/>
      <c r="G658" s="11"/>
      <c r="H658" s="12"/>
      <c r="I658" s="11"/>
      <c r="J658" s="12"/>
      <c r="K658" s="11"/>
      <c r="L658" s="12"/>
      <c r="M658" s="9"/>
    </row>
    <row r="659" spans="1:39" ht="30" customHeight="1">
      <c r="A659" s="24" t="s">
        <v>2205</v>
      </c>
      <c r="B659" s="24"/>
      <c r="C659" s="24"/>
      <c r="D659" s="24"/>
      <c r="E659" s="25"/>
      <c r="F659" s="26"/>
      <c r="G659" s="25"/>
      <c r="H659" s="26"/>
      <c r="I659" s="25"/>
      <c r="J659" s="26"/>
      <c r="K659" s="25"/>
      <c r="L659" s="26"/>
      <c r="M659" s="24"/>
      <c r="N659" s="2" t="s">
        <v>591</v>
      </c>
    </row>
    <row r="660" spans="1:39" ht="30" customHeight="1">
      <c r="A660" s="8" t="s">
        <v>586</v>
      </c>
      <c r="B660" s="8" t="s">
        <v>439</v>
      </c>
      <c r="C660" s="8" t="s">
        <v>162</v>
      </c>
      <c r="D660" s="9">
        <v>1</v>
      </c>
      <c r="E660" s="11">
        <f>단가대비표!O18</f>
        <v>5912</v>
      </c>
      <c r="F660" s="12">
        <f>TRUNC(E660*D660,1)</f>
        <v>5912</v>
      </c>
      <c r="G660" s="11">
        <f>단가대비표!P18</f>
        <v>0</v>
      </c>
      <c r="H660" s="12">
        <f>TRUNC(G660*D660,1)</f>
        <v>0</v>
      </c>
      <c r="I660" s="11">
        <f>단가대비표!V18</f>
        <v>0</v>
      </c>
      <c r="J660" s="12">
        <f>TRUNC(I660*D660,1)</f>
        <v>0</v>
      </c>
      <c r="K660" s="11">
        <f>TRUNC(E660+G660+I660,1)</f>
        <v>5912</v>
      </c>
      <c r="L660" s="12">
        <f>TRUNC(F660+H660+J660,1)</f>
        <v>5912</v>
      </c>
      <c r="M660" s="8" t="s">
        <v>52</v>
      </c>
      <c r="N660" s="5" t="s">
        <v>591</v>
      </c>
      <c r="O660" s="5" t="s">
        <v>2206</v>
      </c>
      <c r="P660" s="5" t="s">
        <v>62</v>
      </c>
      <c r="Q660" s="5" t="s">
        <v>62</v>
      </c>
      <c r="R660" s="5" t="s">
        <v>63</v>
      </c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5" t="s">
        <v>52</v>
      </c>
      <c r="AK660" s="5" t="s">
        <v>2207</v>
      </c>
      <c r="AL660" s="5" t="s">
        <v>52</v>
      </c>
      <c r="AM660" s="5" t="s">
        <v>52</v>
      </c>
    </row>
    <row r="661" spans="1:39" ht="30" customHeight="1">
      <c r="A661" s="8" t="s">
        <v>210</v>
      </c>
      <c r="B661" s="8" t="s">
        <v>78</v>
      </c>
      <c r="C661" s="8" t="s">
        <v>79</v>
      </c>
      <c r="D661" s="9">
        <v>6.25E-2</v>
      </c>
      <c r="E661" s="11">
        <f>단가대비표!O295</f>
        <v>0</v>
      </c>
      <c r="F661" s="12">
        <f>TRUNC(E661*D661,1)</f>
        <v>0</v>
      </c>
      <c r="G661" s="11">
        <f>단가대비표!P295</f>
        <v>186665</v>
      </c>
      <c r="H661" s="12">
        <f>TRUNC(G661*D661,1)</f>
        <v>11666.5</v>
      </c>
      <c r="I661" s="11">
        <f>단가대비표!V295</f>
        <v>0</v>
      </c>
      <c r="J661" s="12">
        <f>TRUNC(I661*D661,1)</f>
        <v>0</v>
      </c>
      <c r="K661" s="11">
        <f>TRUNC(E661+G661+I661,1)</f>
        <v>186665</v>
      </c>
      <c r="L661" s="12">
        <f>TRUNC(F661+H661+J661,1)</f>
        <v>11666.5</v>
      </c>
      <c r="M661" s="8" t="s">
        <v>52</v>
      </c>
      <c r="N661" s="5" t="s">
        <v>591</v>
      </c>
      <c r="O661" s="5" t="s">
        <v>211</v>
      </c>
      <c r="P661" s="5" t="s">
        <v>62</v>
      </c>
      <c r="Q661" s="5" t="s">
        <v>62</v>
      </c>
      <c r="R661" s="5" t="s">
        <v>63</v>
      </c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5" t="s">
        <v>52</v>
      </c>
      <c r="AK661" s="5" t="s">
        <v>2208</v>
      </c>
      <c r="AL661" s="5" t="s">
        <v>52</v>
      </c>
      <c r="AM661" s="5" t="s">
        <v>52</v>
      </c>
    </row>
    <row r="662" spans="1:39" ht="30" customHeight="1">
      <c r="A662" s="8" t="s">
        <v>1467</v>
      </c>
      <c r="B662" s="8" t="s">
        <v>52</v>
      </c>
      <c r="C662" s="8" t="s">
        <v>52</v>
      </c>
      <c r="D662" s="9"/>
      <c r="E662" s="11"/>
      <c r="F662" s="12">
        <f>TRUNC(SUMIF(N660:N661, N659, F660:F661),0)</f>
        <v>5912</v>
      </c>
      <c r="G662" s="11"/>
      <c r="H662" s="12">
        <f>TRUNC(SUMIF(N660:N661, N659, H660:H661),0)</f>
        <v>11666</v>
      </c>
      <c r="I662" s="11"/>
      <c r="J662" s="12">
        <f>TRUNC(SUMIF(N660:N661, N659, J660:J661),0)</f>
        <v>0</v>
      </c>
      <c r="K662" s="11"/>
      <c r="L662" s="12">
        <f>F662+H662+J662</f>
        <v>17578</v>
      </c>
      <c r="M662" s="8" t="s">
        <v>52</v>
      </c>
      <c r="N662" s="5" t="s">
        <v>94</v>
      </c>
      <c r="O662" s="5" t="s">
        <v>94</v>
      </c>
      <c r="P662" s="5" t="s">
        <v>52</v>
      </c>
      <c r="Q662" s="5" t="s">
        <v>52</v>
      </c>
      <c r="R662" s="5" t="s">
        <v>52</v>
      </c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5" t="s">
        <v>52</v>
      </c>
      <c r="AK662" s="5" t="s">
        <v>52</v>
      </c>
      <c r="AL662" s="5" t="s">
        <v>52</v>
      </c>
      <c r="AM662" s="5" t="s">
        <v>52</v>
      </c>
    </row>
    <row r="663" spans="1:39" ht="30" customHeight="1">
      <c r="A663" s="9"/>
      <c r="B663" s="9"/>
      <c r="C663" s="9"/>
      <c r="D663" s="9"/>
      <c r="E663" s="11"/>
      <c r="F663" s="12"/>
      <c r="G663" s="11"/>
      <c r="H663" s="12"/>
      <c r="I663" s="11"/>
      <c r="J663" s="12"/>
      <c r="K663" s="11"/>
      <c r="L663" s="12"/>
      <c r="M663" s="9"/>
    </row>
    <row r="664" spans="1:39" ht="30" customHeight="1">
      <c r="A664" s="24" t="s">
        <v>2209</v>
      </c>
      <c r="B664" s="24"/>
      <c r="C664" s="24"/>
      <c r="D664" s="24"/>
      <c r="E664" s="25"/>
      <c r="F664" s="26"/>
      <c r="G664" s="25"/>
      <c r="H664" s="26"/>
      <c r="I664" s="25"/>
      <c r="J664" s="26"/>
      <c r="K664" s="25"/>
      <c r="L664" s="26"/>
      <c r="M664" s="24"/>
      <c r="N664" s="2" t="s">
        <v>594</v>
      </c>
    </row>
    <row r="665" spans="1:39" ht="30" customHeight="1">
      <c r="A665" s="8" t="s">
        <v>586</v>
      </c>
      <c r="B665" s="8" t="s">
        <v>166</v>
      </c>
      <c r="C665" s="8" t="s">
        <v>162</v>
      </c>
      <c r="D665" s="9">
        <v>1</v>
      </c>
      <c r="E665" s="11">
        <f>단가대비표!O19</f>
        <v>12032</v>
      </c>
      <c r="F665" s="12">
        <f>TRUNC(E665*D665,1)</f>
        <v>12032</v>
      </c>
      <c r="G665" s="11">
        <f>단가대비표!P19</f>
        <v>0</v>
      </c>
      <c r="H665" s="12">
        <f>TRUNC(G665*D665,1)</f>
        <v>0</v>
      </c>
      <c r="I665" s="11">
        <f>단가대비표!V19</f>
        <v>0</v>
      </c>
      <c r="J665" s="12">
        <f>TRUNC(I665*D665,1)</f>
        <v>0</v>
      </c>
      <c r="K665" s="11">
        <f>TRUNC(E665+G665+I665,1)</f>
        <v>12032</v>
      </c>
      <c r="L665" s="12">
        <f>TRUNC(F665+H665+J665,1)</f>
        <v>12032</v>
      </c>
      <c r="M665" s="8" t="s">
        <v>52</v>
      </c>
      <c r="N665" s="5" t="s">
        <v>594</v>
      </c>
      <c r="O665" s="5" t="s">
        <v>2210</v>
      </c>
      <c r="P665" s="5" t="s">
        <v>62</v>
      </c>
      <c r="Q665" s="5" t="s">
        <v>62</v>
      </c>
      <c r="R665" s="5" t="s">
        <v>63</v>
      </c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5" t="s">
        <v>52</v>
      </c>
      <c r="AK665" s="5" t="s">
        <v>2211</v>
      </c>
      <c r="AL665" s="5" t="s">
        <v>52</v>
      </c>
      <c r="AM665" s="5" t="s">
        <v>52</v>
      </c>
    </row>
    <row r="666" spans="1:39" ht="30" customHeight="1">
      <c r="A666" s="8" t="s">
        <v>210</v>
      </c>
      <c r="B666" s="8" t="s">
        <v>78</v>
      </c>
      <c r="C666" s="8" t="s">
        <v>79</v>
      </c>
      <c r="D666" s="9">
        <v>6.8180000000000004E-2</v>
      </c>
      <c r="E666" s="11">
        <f>단가대비표!O295</f>
        <v>0</v>
      </c>
      <c r="F666" s="12">
        <f>TRUNC(E666*D666,1)</f>
        <v>0</v>
      </c>
      <c r="G666" s="11">
        <f>단가대비표!P295</f>
        <v>186665</v>
      </c>
      <c r="H666" s="12">
        <f>TRUNC(G666*D666,1)</f>
        <v>12726.8</v>
      </c>
      <c r="I666" s="11">
        <f>단가대비표!V295</f>
        <v>0</v>
      </c>
      <c r="J666" s="12">
        <f>TRUNC(I666*D666,1)</f>
        <v>0</v>
      </c>
      <c r="K666" s="11">
        <f>TRUNC(E666+G666+I666,1)</f>
        <v>186665</v>
      </c>
      <c r="L666" s="12">
        <f>TRUNC(F666+H666+J666,1)</f>
        <v>12726.8</v>
      </c>
      <c r="M666" s="8" t="s">
        <v>52</v>
      </c>
      <c r="N666" s="5" t="s">
        <v>594</v>
      </c>
      <c r="O666" s="5" t="s">
        <v>211</v>
      </c>
      <c r="P666" s="5" t="s">
        <v>62</v>
      </c>
      <c r="Q666" s="5" t="s">
        <v>62</v>
      </c>
      <c r="R666" s="5" t="s">
        <v>63</v>
      </c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5" t="s">
        <v>52</v>
      </c>
      <c r="AK666" s="5" t="s">
        <v>2212</v>
      </c>
      <c r="AL666" s="5" t="s">
        <v>52</v>
      </c>
      <c r="AM666" s="5" t="s">
        <v>52</v>
      </c>
    </row>
    <row r="667" spans="1:39" ht="30" customHeight="1">
      <c r="A667" s="8" t="s">
        <v>1467</v>
      </c>
      <c r="B667" s="8" t="s">
        <v>52</v>
      </c>
      <c r="C667" s="8" t="s">
        <v>52</v>
      </c>
      <c r="D667" s="9"/>
      <c r="E667" s="11"/>
      <c r="F667" s="12">
        <f>TRUNC(SUMIF(N665:N666, N664, F665:F666),0)</f>
        <v>12032</v>
      </c>
      <c r="G667" s="11"/>
      <c r="H667" s="12">
        <f>TRUNC(SUMIF(N665:N666, N664, H665:H666),0)</f>
        <v>12726</v>
      </c>
      <c r="I667" s="11"/>
      <c r="J667" s="12">
        <f>TRUNC(SUMIF(N665:N666, N664, J665:J666),0)</f>
        <v>0</v>
      </c>
      <c r="K667" s="11"/>
      <c r="L667" s="12">
        <f>F667+H667+J667</f>
        <v>24758</v>
      </c>
      <c r="M667" s="8" t="s">
        <v>52</v>
      </c>
      <c r="N667" s="5" t="s">
        <v>94</v>
      </c>
      <c r="O667" s="5" t="s">
        <v>94</v>
      </c>
      <c r="P667" s="5" t="s">
        <v>52</v>
      </c>
      <c r="Q667" s="5" t="s">
        <v>52</v>
      </c>
      <c r="R667" s="5" t="s">
        <v>52</v>
      </c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5" t="s">
        <v>52</v>
      </c>
      <c r="AK667" s="5" t="s">
        <v>52</v>
      </c>
      <c r="AL667" s="5" t="s">
        <v>52</v>
      </c>
      <c r="AM667" s="5" t="s">
        <v>52</v>
      </c>
    </row>
    <row r="668" spans="1:39" ht="30" customHeight="1">
      <c r="A668" s="9"/>
      <c r="B668" s="9"/>
      <c r="C668" s="9"/>
      <c r="D668" s="9"/>
      <c r="E668" s="11"/>
      <c r="F668" s="12"/>
      <c r="G668" s="11"/>
      <c r="H668" s="12"/>
      <c r="I668" s="11"/>
      <c r="J668" s="12"/>
      <c r="K668" s="11"/>
      <c r="L668" s="12"/>
      <c r="M668" s="9"/>
    </row>
    <row r="669" spans="1:39" ht="30" customHeight="1">
      <c r="A669" s="24" t="s">
        <v>2213</v>
      </c>
      <c r="B669" s="24"/>
      <c r="C669" s="24"/>
      <c r="D669" s="24"/>
      <c r="E669" s="25"/>
      <c r="F669" s="26"/>
      <c r="G669" s="25"/>
      <c r="H669" s="26"/>
      <c r="I669" s="25"/>
      <c r="J669" s="26"/>
      <c r="K669" s="25"/>
      <c r="L669" s="26"/>
      <c r="M669" s="24"/>
      <c r="N669" s="2" t="s">
        <v>878</v>
      </c>
    </row>
    <row r="670" spans="1:39" ht="30" customHeight="1">
      <c r="A670" s="8" t="s">
        <v>586</v>
      </c>
      <c r="B670" s="8" t="s">
        <v>562</v>
      </c>
      <c r="C670" s="8" t="s">
        <v>162</v>
      </c>
      <c r="D670" s="9">
        <v>1</v>
      </c>
      <c r="E670" s="11">
        <f>단가대비표!O20</f>
        <v>13574</v>
      </c>
      <c r="F670" s="12">
        <f>TRUNC(E670*D670,1)</f>
        <v>13574</v>
      </c>
      <c r="G670" s="11">
        <f>단가대비표!P20</f>
        <v>0</v>
      </c>
      <c r="H670" s="12">
        <f>TRUNC(G670*D670,1)</f>
        <v>0</v>
      </c>
      <c r="I670" s="11">
        <f>단가대비표!V20</f>
        <v>0</v>
      </c>
      <c r="J670" s="12">
        <f>TRUNC(I670*D670,1)</f>
        <v>0</v>
      </c>
      <c r="K670" s="11">
        <f>TRUNC(E670+G670+I670,1)</f>
        <v>13574</v>
      </c>
      <c r="L670" s="12">
        <f>TRUNC(F670+H670+J670,1)</f>
        <v>13574</v>
      </c>
      <c r="M670" s="8" t="s">
        <v>52</v>
      </c>
      <c r="N670" s="5" t="s">
        <v>878</v>
      </c>
      <c r="O670" s="5" t="s">
        <v>2214</v>
      </c>
      <c r="P670" s="5" t="s">
        <v>62</v>
      </c>
      <c r="Q670" s="5" t="s">
        <v>62</v>
      </c>
      <c r="R670" s="5" t="s">
        <v>63</v>
      </c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5" t="s">
        <v>52</v>
      </c>
      <c r="AK670" s="5" t="s">
        <v>2215</v>
      </c>
      <c r="AL670" s="5" t="s">
        <v>52</v>
      </c>
      <c r="AM670" s="5" t="s">
        <v>52</v>
      </c>
    </row>
    <row r="671" spans="1:39" ht="30" customHeight="1">
      <c r="A671" s="8" t="s">
        <v>210</v>
      </c>
      <c r="B671" s="8" t="s">
        <v>78</v>
      </c>
      <c r="C671" s="8" t="s">
        <v>79</v>
      </c>
      <c r="D671" s="9">
        <v>6.8180000000000004E-2</v>
      </c>
      <c r="E671" s="11">
        <f>단가대비표!O295</f>
        <v>0</v>
      </c>
      <c r="F671" s="12">
        <f>TRUNC(E671*D671,1)</f>
        <v>0</v>
      </c>
      <c r="G671" s="11">
        <f>단가대비표!P295</f>
        <v>186665</v>
      </c>
      <c r="H671" s="12">
        <f>TRUNC(G671*D671,1)</f>
        <v>12726.8</v>
      </c>
      <c r="I671" s="11">
        <f>단가대비표!V295</f>
        <v>0</v>
      </c>
      <c r="J671" s="12">
        <f>TRUNC(I671*D671,1)</f>
        <v>0</v>
      </c>
      <c r="K671" s="11">
        <f>TRUNC(E671+G671+I671,1)</f>
        <v>186665</v>
      </c>
      <c r="L671" s="12">
        <f>TRUNC(F671+H671+J671,1)</f>
        <v>12726.8</v>
      </c>
      <c r="M671" s="8" t="s">
        <v>52</v>
      </c>
      <c r="N671" s="5" t="s">
        <v>878</v>
      </c>
      <c r="O671" s="5" t="s">
        <v>211</v>
      </c>
      <c r="P671" s="5" t="s">
        <v>62</v>
      </c>
      <c r="Q671" s="5" t="s">
        <v>62</v>
      </c>
      <c r="R671" s="5" t="s">
        <v>63</v>
      </c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5" t="s">
        <v>52</v>
      </c>
      <c r="AK671" s="5" t="s">
        <v>2216</v>
      </c>
      <c r="AL671" s="5" t="s">
        <v>52</v>
      </c>
      <c r="AM671" s="5" t="s">
        <v>52</v>
      </c>
    </row>
    <row r="672" spans="1:39" ht="30" customHeight="1">
      <c r="A672" s="8" t="s">
        <v>1467</v>
      </c>
      <c r="B672" s="8" t="s">
        <v>52</v>
      </c>
      <c r="C672" s="8" t="s">
        <v>52</v>
      </c>
      <c r="D672" s="9"/>
      <c r="E672" s="11"/>
      <c r="F672" s="12">
        <f>TRUNC(SUMIF(N670:N671, N669, F670:F671),0)</f>
        <v>13574</v>
      </c>
      <c r="G672" s="11"/>
      <c r="H672" s="12">
        <f>TRUNC(SUMIF(N670:N671, N669, H670:H671),0)</f>
        <v>12726</v>
      </c>
      <c r="I672" s="11"/>
      <c r="J672" s="12">
        <f>TRUNC(SUMIF(N670:N671, N669, J670:J671),0)</f>
        <v>0</v>
      </c>
      <c r="K672" s="11"/>
      <c r="L672" s="12">
        <f>F672+H672+J672</f>
        <v>26300</v>
      </c>
      <c r="M672" s="8" t="s">
        <v>52</v>
      </c>
      <c r="N672" s="5" t="s">
        <v>94</v>
      </c>
      <c r="O672" s="5" t="s">
        <v>94</v>
      </c>
      <c r="P672" s="5" t="s">
        <v>52</v>
      </c>
      <c r="Q672" s="5" t="s">
        <v>52</v>
      </c>
      <c r="R672" s="5" t="s">
        <v>52</v>
      </c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5" t="s">
        <v>52</v>
      </c>
      <c r="AK672" s="5" t="s">
        <v>52</v>
      </c>
      <c r="AL672" s="5" t="s">
        <v>52</v>
      </c>
      <c r="AM672" s="5" t="s">
        <v>52</v>
      </c>
    </row>
    <row r="673" spans="1:39" ht="30" customHeight="1">
      <c r="A673" s="9"/>
      <c r="B673" s="9"/>
      <c r="C673" s="9"/>
      <c r="D673" s="9"/>
      <c r="E673" s="11"/>
      <c r="F673" s="12"/>
      <c r="G673" s="11"/>
      <c r="H673" s="12"/>
      <c r="I673" s="11"/>
      <c r="J673" s="12"/>
      <c r="K673" s="11"/>
      <c r="L673" s="12"/>
      <c r="M673" s="9"/>
    </row>
    <row r="674" spans="1:39" ht="30" customHeight="1">
      <c r="A674" s="24" t="s">
        <v>2217</v>
      </c>
      <c r="B674" s="24"/>
      <c r="C674" s="24"/>
      <c r="D674" s="24"/>
      <c r="E674" s="25"/>
      <c r="F674" s="26"/>
      <c r="G674" s="25"/>
      <c r="H674" s="26"/>
      <c r="I674" s="25"/>
      <c r="J674" s="26"/>
      <c r="K674" s="25"/>
      <c r="L674" s="26"/>
      <c r="M674" s="24"/>
      <c r="N674" s="2" t="s">
        <v>882</v>
      </c>
    </row>
    <row r="675" spans="1:39" ht="30" customHeight="1">
      <c r="A675" s="8" t="s">
        <v>880</v>
      </c>
      <c r="B675" s="8" t="s">
        <v>562</v>
      </c>
      <c r="C675" s="8" t="s">
        <v>162</v>
      </c>
      <c r="D675" s="9">
        <v>1</v>
      </c>
      <c r="E675" s="11">
        <f>단가대비표!O21</f>
        <v>8260</v>
      </c>
      <c r="F675" s="12">
        <f>TRUNC(E675*D675,1)</f>
        <v>8260</v>
      </c>
      <c r="G675" s="11">
        <f>단가대비표!P21</f>
        <v>0</v>
      </c>
      <c r="H675" s="12">
        <f>TRUNC(G675*D675,1)</f>
        <v>0</v>
      </c>
      <c r="I675" s="11">
        <f>단가대비표!V21</f>
        <v>0</v>
      </c>
      <c r="J675" s="12">
        <f>TRUNC(I675*D675,1)</f>
        <v>0</v>
      </c>
      <c r="K675" s="11">
        <f>TRUNC(E675+G675+I675,1)</f>
        <v>8260</v>
      </c>
      <c r="L675" s="12">
        <f>TRUNC(F675+H675+J675,1)</f>
        <v>8260</v>
      </c>
      <c r="M675" s="8" t="s">
        <v>52</v>
      </c>
      <c r="N675" s="5" t="s">
        <v>882</v>
      </c>
      <c r="O675" s="5" t="s">
        <v>2218</v>
      </c>
      <c r="P675" s="5" t="s">
        <v>62</v>
      </c>
      <c r="Q675" s="5" t="s">
        <v>62</v>
      </c>
      <c r="R675" s="5" t="s">
        <v>63</v>
      </c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5" t="s">
        <v>52</v>
      </c>
      <c r="AK675" s="5" t="s">
        <v>2219</v>
      </c>
      <c r="AL675" s="5" t="s">
        <v>52</v>
      </c>
      <c r="AM675" s="5" t="s">
        <v>52</v>
      </c>
    </row>
    <row r="676" spans="1:39" ht="30" customHeight="1">
      <c r="A676" s="8" t="s">
        <v>210</v>
      </c>
      <c r="B676" s="8" t="s">
        <v>78</v>
      </c>
      <c r="C676" s="8" t="s">
        <v>79</v>
      </c>
      <c r="D676" s="9">
        <v>4.5451999999999999E-2</v>
      </c>
      <c r="E676" s="11">
        <f>단가대비표!O295</f>
        <v>0</v>
      </c>
      <c r="F676" s="12">
        <f>TRUNC(E676*D676,1)</f>
        <v>0</v>
      </c>
      <c r="G676" s="11">
        <f>단가대비표!P295</f>
        <v>186665</v>
      </c>
      <c r="H676" s="12">
        <f>TRUNC(G676*D676,1)</f>
        <v>8484.2000000000007</v>
      </c>
      <c r="I676" s="11">
        <f>단가대비표!V295</f>
        <v>0</v>
      </c>
      <c r="J676" s="12">
        <f>TRUNC(I676*D676,1)</f>
        <v>0</v>
      </c>
      <c r="K676" s="11">
        <f>TRUNC(E676+G676+I676,1)</f>
        <v>186665</v>
      </c>
      <c r="L676" s="12">
        <f>TRUNC(F676+H676+J676,1)</f>
        <v>8484.2000000000007</v>
      </c>
      <c r="M676" s="8" t="s">
        <v>52</v>
      </c>
      <c r="N676" s="5" t="s">
        <v>882</v>
      </c>
      <c r="O676" s="5" t="s">
        <v>211</v>
      </c>
      <c r="P676" s="5" t="s">
        <v>62</v>
      </c>
      <c r="Q676" s="5" t="s">
        <v>62</v>
      </c>
      <c r="R676" s="5" t="s">
        <v>63</v>
      </c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5" t="s">
        <v>52</v>
      </c>
      <c r="AK676" s="5" t="s">
        <v>2220</v>
      </c>
      <c r="AL676" s="5" t="s">
        <v>52</v>
      </c>
      <c r="AM676" s="5" t="s">
        <v>52</v>
      </c>
    </row>
    <row r="677" spans="1:39" ht="30" customHeight="1">
      <c r="A677" s="8" t="s">
        <v>1467</v>
      </c>
      <c r="B677" s="8" t="s">
        <v>52</v>
      </c>
      <c r="C677" s="8" t="s">
        <v>52</v>
      </c>
      <c r="D677" s="9"/>
      <c r="E677" s="11"/>
      <c r="F677" s="12">
        <f>TRUNC(SUMIF(N675:N676, N674, F675:F676),0)</f>
        <v>8260</v>
      </c>
      <c r="G677" s="11"/>
      <c r="H677" s="12">
        <f>TRUNC(SUMIF(N675:N676, N674, H675:H676),0)</f>
        <v>8484</v>
      </c>
      <c r="I677" s="11"/>
      <c r="J677" s="12">
        <f>TRUNC(SUMIF(N675:N676, N674, J675:J676),0)</f>
        <v>0</v>
      </c>
      <c r="K677" s="11"/>
      <c r="L677" s="12">
        <f>F677+H677+J677</f>
        <v>16744</v>
      </c>
      <c r="M677" s="8" t="s">
        <v>52</v>
      </c>
      <c r="N677" s="5" t="s">
        <v>94</v>
      </c>
      <c r="O677" s="5" t="s">
        <v>94</v>
      </c>
      <c r="P677" s="5" t="s">
        <v>52</v>
      </c>
      <c r="Q677" s="5" t="s">
        <v>52</v>
      </c>
      <c r="R677" s="5" t="s">
        <v>52</v>
      </c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5" t="s">
        <v>52</v>
      </c>
      <c r="AK677" s="5" t="s">
        <v>52</v>
      </c>
      <c r="AL677" s="5" t="s">
        <v>52</v>
      </c>
      <c r="AM677" s="5" t="s">
        <v>52</v>
      </c>
    </row>
    <row r="678" spans="1:39" ht="30" customHeight="1">
      <c r="A678" s="9"/>
      <c r="B678" s="9"/>
      <c r="C678" s="9"/>
      <c r="D678" s="9"/>
      <c r="E678" s="11"/>
      <c r="F678" s="12"/>
      <c r="G678" s="11"/>
      <c r="H678" s="12"/>
      <c r="I678" s="11"/>
      <c r="J678" s="12"/>
      <c r="K678" s="11"/>
      <c r="L678" s="12"/>
      <c r="M678" s="9"/>
    </row>
    <row r="679" spans="1:39" ht="30" customHeight="1">
      <c r="A679" s="24" t="s">
        <v>2221</v>
      </c>
      <c r="B679" s="24"/>
      <c r="C679" s="24"/>
      <c r="D679" s="24"/>
      <c r="E679" s="25"/>
      <c r="F679" s="26"/>
      <c r="G679" s="25"/>
      <c r="H679" s="26"/>
      <c r="I679" s="25"/>
      <c r="J679" s="26"/>
      <c r="K679" s="25"/>
      <c r="L679" s="26"/>
      <c r="M679" s="24"/>
      <c r="N679" s="2" t="s">
        <v>886</v>
      </c>
    </row>
    <row r="680" spans="1:39" ht="30" customHeight="1">
      <c r="A680" s="8" t="s">
        <v>884</v>
      </c>
      <c r="B680" s="8" t="s">
        <v>166</v>
      </c>
      <c r="C680" s="8" t="s">
        <v>162</v>
      </c>
      <c r="D680" s="9">
        <v>1</v>
      </c>
      <c r="E680" s="11">
        <f>단가대비표!O22</f>
        <v>9400</v>
      </c>
      <c r="F680" s="12">
        <f>TRUNC(E680*D680,1)</f>
        <v>9400</v>
      </c>
      <c r="G680" s="11">
        <f>단가대비표!P22</f>
        <v>0</v>
      </c>
      <c r="H680" s="12">
        <f>TRUNC(G680*D680,1)</f>
        <v>0</v>
      </c>
      <c r="I680" s="11">
        <f>단가대비표!V22</f>
        <v>0</v>
      </c>
      <c r="J680" s="12">
        <f>TRUNC(I680*D680,1)</f>
        <v>0</v>
      </c>
      <c r="K680" s="11">
        <f>TRUNC(E680+G680+I680,1)</f>
        <v>9400</v>
      </c>
      <c r="L680" s="12">
        <f>TRUNC(F680+H680+J680,1)</f>
        <v>9400</v>
      </c>
      <c r="M680" s="8" t="s">
        <v>52</v>
      </c>
      <c r="N680" s="5" t="s">
        <v>886</v>
      </c>
      <c r="O680" s="5" t="s">
        <v>2222</v>
      </c>
      <c r="P680" s="5" t="s">
        <v>62</v>
      </c>
      <c r="Q680" s="5" t="s">
        <v>62</v>
      </c>
      <c r="R680" s="5" t="s">
        <v>63</v>
      </c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5" t="s">
        <v>52</v>
      </c>
      <c r="AK680" s="5" t="s">
        <v>2223</v>
      </c>
      <c r="AL680" s="5" t="s">
        <v>52</v>
      </c>
      <c r="AM680" s="5" t="s">
        <v>52</v>
      </c>
    </row>
    <row r="681" spans="1:39" ht="30" customHeight="1">
      <c r="A681" s="8" t="s">
        <v>210</v>
      </c>
      <c r="B681" s="8" t="s">
        <v>78</v>
      </c>
      <c r="C681" s="8" t="s">
        <v>79</v>
      </c>
      <c r="D681" s="9">
        <v>5.1133999999999999E-2</v>
      </c>
      <c r="E681" s="11">
        <f>단가대비표!O295</f>
        <v>0</v>
      </c>
      <c r="F681" s="12">
        <f>TRUNC(E681*D681,1)</f>
        <v>0</v>
      </c>
      <c r="G681" s="11">
        <f>단가대비표!P295</f>
        <v>186665</v>
      </c>
      <c r="H681" s="12">
        <f>TRUNC(G681*D681,1)</f>
        <v>9544.9</v>
      </c>
      <c r="I681" s="11">
        <f>단가대비표!V295</f>
        <v>0</v>
      </c>
      <c r="J681" s="12">
        <f>TRUNC(I681*D681,1)</f>
        <v>0</v>
      </c>
      <c r="K681" s="11">
        <f>TRUNC(E681+G681+I681,1)</f>
        <v>186665</v>
      </c>
      <c r="L681" s="12">
        <f>TRUNC(F681+H681+J681,1)</f>
        <v>9544.9</v>
      </c>
      <c r="M681" s="8" t="s">
        <v>52</v>
      </c>
      <c r="N681" s="5" t="s">
        <v>886</v>
      </c>
      <c r="O681" s="5" t="s">
        <v>211</v>
      </c>
      <c r="P681" s="5" t="s">
        <v>62</v>
      </c>
      <c r="Q681" s="5" t="s">
        <v>62</v>
      </c>
      <c r="R681" s="5" t="s">
        <v>63</v>
      </c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5" t="s">
        <v>52</v>
      </c>
      <c r="AK681" s="5" t="s">
        <v>2224</v>
      </c>
      <c r="AL681" s="5" t="s">
        <v>52</v>
      </c>
      <c r="AM681" s="5" t="s">
        <v>52</v>
      </c>
    </row>
    <row r="682" spans="1:39" ht="30" customHeight="1">
      <c r="A682" s="8" t="s">
        <v>1467</v>
      </c>
      <c r="B682" s="8" t="s">
        <v>52</v>
      </c>
      <c r="C682" s="8" t="s">
        <v>52</v>
      </c>
      <c r="D682" s="9"/>
      <c r="E682" s="11"/>
      <c r="F682" s="12">
        <f>TRUNC(SUMIF(N680:N681, N679, F680:F681),0)</f>
        <v>9400</v>
      </c>
      <c r="G682" s="11"/>
      <c r="H682" s="12">
        <f>TRUNC(SUMIF(N680:N681, N679, H680:H681),0)</f>
        <v>9544</v>
      </c>
      <c r="I682" s="11"/>
      <c r="J682" s="12">
        <f>TRUNC(SUMIF(N680:N681, N679, J680:J681),0)</f>
        <v>0</v>
      </c>
      <c r="K682" s="11"/>
      <c r="L682" s="12">
        <f>F682+H682+J682</f>
        <v>18944</v>
      </c>
      <c r="M682" s="8" t="s">
        <v>52</v>
      </c>
      <c r="N682" s="5" t="s">
        <v>94</v>
      </c>
      <c r="O682" s="5" t="s">
        <v>94</v>
      </c>
      <c r="P682" s="5" t="s">
        <v>52</v>
      </c>
      <c r="Q682" s="5" t="s">
        <v>52</v>
      </c>
      <c r="R682" s="5" t="s">
        <v>52</v>
      </c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5" t="s">
        <v>52</v>
      </c>
      <c r="AK682" s="5" t="s">
        <v>52</v>
      </c>
      <c r="AL682" s="5" t="s">
        <v>52</v>
      </c>
      <c r="AM682" s="5" t="s">
        <v>52</v>
      </c>
    </row>
    <row r="683" spans="1:39" ht="30" customHeight="1">
      <c r="A683" s="9"/>
      <c r="B683" s="9"/>
      <c r="C683" s="9"/>
      <c r="D683" s="9"/>
      <c r="E683" s="11"/>
      <c r="F683" s="12"/>
      <c r="G683" s="11"/>
      <c r="H683" s="12"/>
      <c r="I683" s="11"/>
      <c r="J683" s="12"/>
      <c r="K683" s="11"/>
      <c r="L683" s="12"/>
      <c r="M683" s="9"/>
    </row>
    <row r="684" spans="1:39" ht="30" customHeight="1">
      <c r="A684" s="24" t="s">
        <v>2225</v>
      </c>
      <c r="B684" s="24"/>
      <c r="C684" s="24"/>
      <c r="D684" s="24"/>
      <c r="E684" s="25"/>
      <c r="F684" s="26"/>
      <c r="G684" s="25"/>
      <c r="H684" s="26"/>
      <c r="I684" s="25"/>
      <c r="J684" s="26"/>
      <c r="K684" s="25"/>
      <c r="L684" s="26"/>
      <c r="M684" s="24"/>
      <c r="N684" s="2" t="s">
        <v>889</v>
      </c>
    </row>
    <row r="685" spans="1:39" ht="30" customHeight="1">
      <c r="A685" s="8" t="s">
        <v>884</v>
      </c>
      <c r="B685" s="8" t="s">
        <v>562</v>
      </c>
      <c r="C685" s="8" t="s">
        <v>162</v>
      </c>
      <c r="D685" s="9">
        <v>1</v>
      </c>
      <c r="E685" s="11">
        <f>단가대비표!O23</f>
        <v>17960</v>
      </c>
      <c r="F685" s="12">
        <f>TRUNC(E685*D685,1)</f>
        <v>17960</v>
      </c>
      <c r="G685" s="11">
        <f>단가대비표!P23</f>
        <v>0</v>
      </c>
      <c r="H685" s="12">
        <f>TRUNC(G685*D685,1)</f>
        <v>0</v>
      </c>
      <c r="I685" s="11">
        <f>단가대비표!V23</f>
        <v>0</v>
      </c>
      <c r="J685" s="12">
        <f>TRUNC(I685*D685,1)</f>
        <v>0</v>
      </c>
      <c r="K685" s="11">
        <f>TRUNC(E685+G685+I685,1)</f>
        <v>17960</v>
      </c>
      <c r="L685" s="12">
        <f>TRUNC(F685+H685+J685,1)</f>
        <v>17960</v>
      </c>
      <c r="M685" s="8" t="s">
        <v>52</v>
      </c>
      <c r="N685" s="5" t="s">
        <v>889</v>
      </c>
      <c r="O685" s="5" t="s">
        <v>2226</v>
      </c>
      <c r="P685" s="5" t="s">
        <v>62</v>
      </c>
      <c r="Q685" s="5" t="s">
        <v>62</v>
      </c>
      <c r="R685" s="5" t="s">
        <v>63</v>
      </c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5" t="s">
        <v>52</v>
      </c>
      <c r="AK685" s="5" t="s">
        <v>2227</v>
      </c>
      <c r="AL685" s="5" t="s">
        <v>52</v>
      </c>
      <c r="AM685" s="5" t="s">
        <v>52</v>
      </c>
    </row>
    <row r="686" spans="1:39" ht="30" customHeight="1">
      <c r="A686" s="8" t="s">
        <v>210</v>
      </c>
      <c r="B686" s="8" t="s">
        <v>78</v>
      </c>
      <c r="C686" s="8" t="s">
        <v>79</v>
      </c>
      <c r="D686" s="9">
        <v>0.13067400000000001</v>
      </c>
      <c r="E686" s="11">
        <f>단가대비표!O295</f>
        <v>0</v>
      </c>
      <c r="F686" s="12">
        <f>TRUNC(E686*D686,1)</f>
        <v>0</v>
      </c>
      <c r="G686" s="11">
        <f>단가대비표!P295</f>
        <v>186665</v>
      </c>
      <c r="H686" s="12">
        <f>TRUNC(G686*D686,1)</f>
        <v>24392.2</v>
      </c>
      <c r="I686" s="11">
        <f>단가대비표!V295</f>
        <v>0</v>
      </c>
      <c r="J686" s="12">
        <f>TRUNC(I686*D686,1)</f>
        <v>0</v>
      </c>
      <c r="K686" s="11">
        <f>TRUNC(E686+G686+I686,1)</f>
        <v>186665</v>
      </c>
      <c r="L686" s="12">
        <f>TRUNC(F686+H686+J686,1)</f>
        <v>24392.2</v>
      </c>
      <c r="M686" s="8" t="s">
        <v>52</v>
      </c>
      <c r="N686" s="5" t="s">
        <v>889</v>
      </c>
      <c r="O686" s="5" t="s">
        <v>211</v>
      </c>
      <c r="P686" s="5" t="s">
        <v>62</v>
      </c>
      <c r="Q686" s="5" t="s">
        <v>62</v>
      </c>
      <c r="R686" s="5" t="s">
        <v>63</v>
      </c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5" t="s">
        <v>52</v>
      </c>
      <c r="AK686" s="5" t="s">
        <v>2228</v>
      </c>
      <c r="AL686" s="5" t="s">
        <v>52</v>
      </c>
      <c r="AM686" s="5" t="s">
        <v>52</v>
      </c>
    </row>
    <row r="687" spans="1:39" ht="30" customHeight="1">
      <c r="A687" s="8" t="s">
        <v>1467</v>
      </c>
      <c r="B687" s="8" t="s">
        <v>52</v>
      </c>
      <c r="C687" s="8" t="s">
        <v>52</v>
      </c>
      <c r="D687" s="9"/>
      <c r="E687" s="11"/>
      <c r="F687" s="12">
        <f>TRUNC(SUMIF(N685:N686, N684, F685:F686),0)</f>
        <v>17960</v>
      </c>
      <c r="G687" s="11"/>
      <c r="H687" s="12">
        <f>TRUNC(SUMIF(N685:N686, N684, H685:H686),0)</f>
        <v>24392</v>
      </c>
      <c r="I687" s="11"/>
      <c r="J687" s="12">
        <f>TRUNC(SUMIF(N685:N686, N684, J685:J686),0)</f>
        <v>0</v>
      </c>
      <c r="K687" s="11"/>
      <c r="L687" s="12">
        <f>F687+H687+J687</f>
        <v>42352</v>
      </c>
      <c r="M687" s="8" t="s">
        <v>52</v>
      </c>
      <c r="N687" s="5" t="s">
        <v>94</v>
      </c>
      <c r="O687" s="5" t="s">
        <v>94</v>
      </c>
      <c r="P687" s="5" t="s">
        <v>52</v>
      </c>
      <c r="Q687" s="5" t="s">
        <v>52</v>
      </c>
      <c r="R687" s="5" t="s">
        <v>52</v>
      </c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5" t="s">
        <v>52</v>
      </c>
      <c r="AK687" s="5" t="s">
        <v>52</v>
      </c>
      <c r="AL687" s="5" t="s">
        <v>52</v>
      </c>
      <c r="AM687" s="5" t="s">
        <v>52</v>
      </c>
    </row>
    <row r="688" spans="1:39" ht="30" customHeight="1">
      <c r="A688" s="9"/>
      <c r="B688" s="9"/>
      <c r="C688" s="9"/>
      <c r="D688" s="9"/>
      <c r="E688" s="11"/>
      <c r="F688" s="12"/>
      <c r="G688" s="11"/>
      <c r="H688" s="12"/>
      <c r="I688" s="11"/>
      <c r="J688" s="12"/>
      <c r="K688" s="11"/>
      <c r="L688" s="12"/>
      <c r="M688" s="9"/>
    </row>
    <row r="689" spans="1:39" ht="30" customHeight="1">
      <c r="A689" s="24" t="s">
        <v>2229</v>
      </c>
      <c r="B689" s="24"/>
      <c r="C689" s="24"/>
      <c r="D689" s="24"/>
      <c r="E689" s="25"/>
      <c r="F689" s="26"/>
      <c r="G689" s="25"/>
      <c r="H689" s="26"/>
      <c r="I689" s="25"/>
      <c r="J689" s="26"/>
      <c r="K689" s="25"/>
      <c r="L689" s="26"/>
      <c r="M689" s="24"/>
      <c r="N689" s="2" t="s">
        <v>2073</v>
      </c>
    </row>
    <row r="690" spans="1:39" ht="30" customHeight="1">
      <c r="A690" s="8" t="s">
        <v>1469</v>
      </c>
      <c r="B690" s="8" t="s">
        <v>1470</v>
      </c>
      <c r="C690" s="8" t="s">
        <v>1471</v>
      </c>
      <c r="D690" s="9">
        <v>0.2</v>
      </c>
      <c r="E690" s="11">
        <f>단가대비표!O24</f>
        <v>2420</v>
      </c>
      <c r="F690" s="12">
        <f>TRUNC(E690*D690,1)</f>
        <v>484</v>
      </c>
      <c r="G690" s="11">
        <f>단가대비표!P24</f>
        <v>0</v>
      </c>
      <c r="H690" s="12">
        <f>TRUNC(G690*D690,1)</f>
        <v>0</v>
      </c>
      <c r="I690" s="11">
        <f>단가대비표!V24</f>
        <v>0</v>
      </c>
      <c r="J690" s="12">
        <f>TRUNC(I690*D690,1)</f>
        <v>0</v>
      </c>
      <c r="K690" s="11">
        <f t="shared" ref="K690:L694" si="155">TRUNC(E690+G690+I690,1)</f>
        <v>2420</v>
      </c>
      <c r="L690" s="12">
        <f t="shared" si="155"/>
        <v>484</v>
      </c>
      <c r="M690" s="8" t="s">
        <v>52</v>
      </c>
      <c r="N690" s="5" t="s">
        <v>2073</v>
      </c>
      <c r="O690" s="5" t="s">
        <v>1472</v>
      </c>
      <c r="P690" s="5" t="s">
        <v>62</v>
      </c>
      <c r="Q690" s="5" t="s">
        <v>62</v>
      </c>
      <c r="R690" s="5" t="s">
        <v>63</v>
      </c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5" t="s">
        <v>52</v>
      </c>
      <c r="AK690" s="5" t="s">
        <v>2230</v>
      </c>
      <c r="AL690" s="5" t="s">
        <v>52</v>
      </c>
      <c r="AM690" s="5" t="s">
        <v>52</v>
      </c>
    </row>
    <row r="691" spans="1:39" ht="30" customHeight="1">
      <c r="A691" s="8" t="s">
        <v>1474</v>
      </c>
      <c r="B691" s="8" t="s">
        <v>1475</v>
      </c>
      <c r="C691" s="8" t="s">
        <v>1476</v>
      </c>
      <c r="D691" s="9">
        <v>0.7</v>
      </c>
      <c r="E691" s="11">
        <f>단가대비표!O288</f>
        <v>0</v>
      </c>
      <c r="F691" s="12">
        <f>TRUNC(E691*D691,1)</f>
        <v>0</v>
      </c>
      <c r="G691" s="11">
        <f>단가대비표!P288</f>
        <v>0</v>
      </c>
      <c r="H691" s="12">
        <f>TRUNC(G691*D691,1)</f>
        <v>0</v>
      </c>
      <c r="I691" s="11">
        <f>단가대비표!V288</f>
        <v>87</v>
      </c>
      <c r="J691" s="12">
        <f>TRUNC(I691*D691,1)</f>
        <v>60.9</v>
      </c>
      <c r="K691" s="11">
        <f t="shared" si="155"/>
        <v>87</v>
      </c>
      <c r="L691" s="12">
        <f t="shared" si="155"/>
        <v>60.9</v>
      </c>
      <c r="M691" s="8" t="s">
        <v>52</v>
      </c>
      <c r="N691" s="5" t="s">
        <v>2073</v>
      </c>
      <c r="O691" s="5" t="s">
        <v>1477</v>
      </c>
      <c r="P691" s="5" t="s">
        <v>62</v>
      </c>
      <c r="Q691" s="5" t="s">
        <v>62</v>
      </c>
      <c r="R691" s="5" t="s">
        <v>63</v>
      </c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5" t="s">
        <v>52</v>
      </c>
      <c r="AK691" s="5" t="s">
        <v>2231</v>
      </c>
      <c r="AL691" s="5" t="s">
        <v>52</v>
      </c>
      <c r="AM691" s="5" t="s">
        <v>52</v>
      </c>
    </row>
    <row r="692" spans="1:39" ht="30" customHeight="1">
      <c r="A692" s="8" t="s">
        <v>1479</v>
      </c>
      <c r="B692" s="8" t="s">
        <v>78</v>
      </c>
      <c r="C692" s="8" t="s">
        <v>79</v>
      </c>
      <c r="D692" s="9">
        <v>3.5999999999999997E-2</v>
      </c>
      <c r="E692" s="11">
        <f>단가대비표!O292</f>
        <v>0</v>
      </c>
      <c r="F692" s="12">
        <f>TRUNC(E692*D692,1)</f>
        <v>0</v>
      </c>
      <c r="G692" s="11">
        <f>단가대비표!P292</f>
        <v>209394</v>
      </c>
      <c r="H692" s="12">
        <f>TRUNC(G692*D692,1)</f>
        <v>7538.1</v>
      </c>
      <c r="I692" s="11">
        <f>단가대비표!V292</f>
        <v>0</v>
      </c>
      <c r="J692" s="12">
        <f>TRUNC(I692*D692,1)</f>
        <v>0</v>
      </c>
      <c r="K692" s="11">
        <f t="shared" si="155"/>
        <v>209394</v>
      </c>
      <c r="L692" s="12">
        <f t="shared" si="155"/>
        <v>7538.1</v>
      </c>
      <c r="M692" s="8" t="s">
        <v>52</v>
      </c>
      <c r="N692" s="5" t="s">
        <v>2073</v>
      </c>
      <c r="O692" s="5" t="s">
        <v>1481</v>
      </c>
      <c r="P692" s="5" t="s">
        <v>62</v>
      </c>
      <c r="Q692" s="5" t="s">
        <v>62</v>
      </c>
      <c r="R692" s="5" t="s">
        <v>63</v>
      </c>
      <c r="S692" s="1"/>
      <c r="T692" s="1"/>
      <c r="U692" s="1"/>
      <c r="V692" s="1">
        <v>1</v>
      </c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5" t="s">
        <v>52</v>
      </c>
      <c r="AK692" s="5" t="s">
        <v>2232</v>
      </c>
      <c r="AL692" s="5" t="s">
        <v>52</v>
      </c>
      <c r="AM692" s="5" t="s">
        <v>52</v>
      </c>
    </row>
    <row r="693" spans="1:39" ht="30" customHeight="1">
      <c r="A693" s="8" t="s">
        <v>1911</v>
      </c>
      <c r="B693" s="8" t="s">
        <v>78</v>
      </c>
      <c r="C693" s="8" t="s">
        <v>79</v>
      </c>
      <c r="D693" s="9">
        <v>1.0999999999999999E-2</v>
      </c>
      <c r="E693" s="11">
        <f>단가대비표!O290</f>
        <v>0</v>
      </c>
      <c r="F693" s="12">
        <f>TRUNC(E693*D693,1)</f>
        <v>0</v>
      </c>
      <c r="G693" s="11">
        <f>단가대비표!P290</f>
        <v>155599</v>
      </c>
      <c r="H693" s="12">
        <f>TRUNC(G693*D693,1)</f>
        <v>1711.5</v>
      </c>
      <c r="I693" s="11">
        <f>단가대비표!V290</f>
        <v>0</v>
      </c>
      <c r="J693" s="12">
        <f>TRUNC(I693*D693,1)</f>
        <v>0</v>
      </c>
      <c r="K693" s="11">
        <f t="shared" si="155"/>
        <v>155599</v>
      </c>
      <c r="L693" s="12">
        <f t="shared" si="155"/>
        <v>1711.5</v>
      </c>
      <c r="M693" s="8" t="s">
        <v>52</v>
      </c>
      <c r="N693" s="5" t="s">
        <v>2073</v>
      </c>
      <c r="O693" s="5" t="s">
        <v>1912</v>
      </c>
      <c r="P693" s="5" t="s">
        <v>62</v>
      </c>
      <c r="Q693" s="5" t="s">
        <v>62</v>
      </c>
      <c r="R693" s="5" t="s">
        <v>63</v>
      </c>
      <c r="S693" s="1"/>
      <c r="T693" s="1"/>
      <c r="U693" s="1"/>
      <c r="V693" s="1">
        <v>1</v>
      </c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5" t="s">
        <v>52</v>
      </c>
      <c r="AK693" s="5" t="s">
        <v>2233</v>
      </c>
      <c r="AL693" s="5" t="s">
        <v>52</v>
      </c>
      <c r="AM693" s="5" t="s">
        <v>52</v>
      </c>
    </row>
    <row r="694" spans="1:39" ht="30" customHeight="1">
      <c r="A694" s="8" t="s">
        <v>88</v>
      </c>
      <c r="B694" s="8" t="s">
        <v>89</v>
      </c>
      <c r="C694" s="8" t="s">
        <v>90</v>
      </c>
      <c r="D694" s="9">
        <v>1</v>
      </c>
      <c r="E694" s="11">
        <f>TRUNC(SUMIF(V690:V694, RIGHTB(O694, 1), H690:H694)*U694, 2)</f>
        <v>184.99</v>
      </c>
      <c r="F694" s="12">
        <f>TRUNC(E694*D694,1)</f>
        <v>184.9</v>
      </c>
      <c r="G694" s="11">
        <v>0</v>
      </c>
      <c r="H694" s="12">
        <f>TRUNC(G694*D694,1)</f>
        <v>0</v>
      </c>
      <c r="I694" s="11">
        <v>0</v>
      </c>
      <c r="J694" s="12">
        <f>TRUNC(I694*D694,1)</f>
        <v>0</v>
      </c>
      <c r="K694" s="11">
        <f t="shared" si="155"/>
        <v>184.9</v>
      </c>
      <c r="L694" s="12">
        <f t="shared" si="155"/>
        <v>184.9</v>
      </c>
      <c r="M694" s="8" t="s">
        <v>52</v>
      </c>
      <c r="N694" s="5" t="s">
        <v>2073</v>
      </c>
      <c r="O694" s="5" t="s">
        <v>91</v>
      </c>
      <c r="P694" s="5" t="s">
        <v>62</v>
      </c>
      <c r="Q694" s="5" t="s">
        <v>62</v>
      </c>
      <c r="R694" s="5" t="s">
        <v>62</v>
      </c>
      <c r="S694" s="1">
        <v>1</v>
      </c>
      <c r="T694" s="1">
        <v>0</v>
      </c>
      <c r="U694" s="1">
        <v>0.02</v>
      </c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5" t="s">
        <v>52</v>
      </c>
      <c r="AK694" s="5" t="s">
        <v>2234</v>
      </c>
      <c r="AL694" s="5" t="s">
        <v>52</v>
      </c>
      <c r="AM694" s="5" t="s">
        <v>52</v>
      </c>
    </row>
    <row r="695" spans="1:39" ht="30" customHeight="1">
      <c r="A695" s="8" t="s">
        <v>1467</v>
      </c>
      <c r="B695" s="8" t="s">
        <v>52</v>
      </c>
      <c r="C695" s="8" t="s">
        <v>52</v>
      </c>
      <c r="D695" s="9"/>
      <c r="E695" s="11"/>
      <c r="F695" s="12">
        <f>TRUNC(SUMIF(N690:N694, N689, F690:F694),0)</f>
        <v>668</v>
      </c>
      <c r="G695" s="11"/>
      <c r="H695" s="12">
        <f>TRUNC(SUMIF(N690:N694, N689, H690:H694),0)</f>
        <v>9249</v>
      </c>
      <c r="I695" s="11"/>
      <c r="J695" s="12">
        <f>TRUNC(SUMIF(N690:N694, N689, J690:J694),0)</f>
        <v>60</v>
      </c>
      <c r="K695" s="11"/>
      <c r="L695" s="12">
        <f>F695+H695+J695</f>
        <v>9977</v>
      </c>
      <c r="M695" s="8" t="s">
        <v>52</v>
      </c>
      <c r="N695" s="5" t="s">
        <v>94</v>
      </c>
      <c r="O695" s="5" t="s">
        <v>94</v>
      </c>
      <c r="P695" s="5" t="s">
        <v>52</v>
      </c>
      <c r="Q695" s="5" t="s">
        <v>52</v>
      </c>
      <c r="R695" s="5" t="s">
        <v>52</v>
      </c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5" t="s">
        <v>52</v>
      </c>
      <c r="AK695" s="5" t="s">
        <v>52</v>
      </c>
      <c r="AL695" s="5" t="s">
        <v>52</v>
      </c>
      <c r="AM695" s="5" t="s">
        <v>52</v>
      </c>
    </row>
    <row r="696" spans="1:39" ht="30" customHeight="1">
      <c r="A696" s="9"/>
      <c r="B696" s="9"/>
      <c r="C696" s="9"/>
      <c r="D696" s="9"/>
      <c r="E696" s="11"/>
      <c r="F696" s="12"/>
      <c r="G696" s="11"/>
      <c r="H696" s="12"/>
      <c r="I696" s="11"/>
      <c r="J696" s="12"/>
      <c r="K696" s="11"/>
      <c r="L696" s="12"/>
      <c r="M696" s="9"/>
    </row>
    <row r="697" spans="1:39" ht="30" customHeight="1">
      <c r="A697" s="27" t="s">
        <v>2235</v>
      </c>
      <c r="B697" s="27"/>
      <c r="C697" s="27"/>
      <c r="D697" s="27"/>
      <c r="E697" s="28"/>
      <c r="F697" s="29"/>
      <c r="G697" s="28"/>
      <c r="H697" s="29"/>
      <c r="I697" s="28"/>
      <c r="J697" s="29"/>
      <c r="K697" s="28"/>
      <c r="L697" s="29"/>
      <c r="M697" s="27"/>
      <c r="N697" s="2" t="s">
        <v>2069</v>
      </c>
    </row>
    <row r="698" spans="1:39" ht="30" customHeight="1">
      <c r="A698" s="8" t="s">
        <v>1501</v>
      </c>
      <c r="B698" s="8" t="s">
        <v>1502</v>
      </c>
      <c r="C698" s="8" t="s">
        <v>1503</v>
      </c>
      <c r="D698" s="9">
        <v>20.8</v>
      </c>
      <c r="E698" s="11">
        <f>단가대비표!O10</f>
        <v>2.1</v>
      </c>
      <c r="F698" s="12">
        <f>TRUNC(E698*D698,1)</f>
        <v>43.6</v>
      </c>
      <c r="G698" s="11">
        <f>단가대비표!P10</f>
        <v>0</v>
      </c>
      <c r="H698" s="12">
        <f>TRUNC(G698*D698,1)</f>
        <v>0</v>
      </c>
      <c r="I698" s="11">
        <f>단가대비표!V10</f>
        <v>0</v>
      </c>
      <c r="J698" s="12">
        <f>TRUNC(I698*D698,1)</f>
        <v>0</v>
      </c>
      <c r="K698" s="11">
        <f t="shared" ref="K698:L702" si="156">TRUNC(E698+G698+I698,1)</f>
        <v>2.1</v>
      </c>
      <c r="L698" s="12">
        <f t="shared" si="156"/>
        <v>43.6</v>
      </c>
      <c r="M698" s="8" t="s">
        <v>52</v>
      </c>
      <c r="N698" s="5" t="s">
        <v>2069</v>
      </c>
      <c r="O698" s="5" t="s">
        <v>1504</v>
      </c>
      <c r="P698" s="5" t="s">
        <v>62</v>
      </c>
      <c r="Q698" s="5" t="s">
        <v>62</v>
      </c>
      <c r="R698" s="5" t="s">
        <v>63</v>
      </c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5" t="s">
        <v>52</v>
      </c>
      <c r="AK698" s="5" t="s">
        <v>2236</v>
      </c>
      <c r="AL698" s="5" t="s">
        <v>52</v>
      </c>
      <c r="AM698" s="5" t="s">
        <v>52</v>
      </c>
    </row>
    <row r="699" spans="1:39" ht="30" customHeight="1">
      <c r="A699" s="8" t="s">
        <v>1506</v>
      </c>
      <c r="B699" s="8" t="s">
        <v>1507</v>
      </c>
      <c r="C699" s="8" t="s">
        <v>598</v>
      </c>
      <c r="D699" s="9">
        <v>2.0500000000000001E-2</v>
      </c>
      <c r="E699" s="11">
        <f>단가대비표!O13</f>
        <v>1137</v>
      </c>
      <c r="F699" s="12">
        <f>TRUNC(E699*D699,1)</f>
        <v>23.3</v>
      </c>
      <c r="G699" s="11">
        <f>단가대비표!P13</f>
        <v>0</v>
      </c>
      <c r="H699" s="12">
        <f>TRUNC(G699*D699,1)</f>
        <v>0</v>
      </c>
      <c r="I699" s="11">
        <f>단가대비표!V13</f>
        <v>0</v>
      </c>
      <c r="J699" s="12">
        <f>TRUNC(I699*D699,1)</f>
        <v>0</v>
      </c>
      <c r="K699" s="11">
        <f t="shared" si="156"/>
        <v>1137</v>
      </c>
      <c r="L699" s="12">
        <f t="shared" si="156"/>
        <v>23.3</v>
      </c>
      <c r="M699" s="8" t="s">
        <v>52</v>
      </c>
      <c r="N699" s="5" t="s">
        <v>2069</v>
      </c>
      <c r="O699" s="5" t="s">
        <v>1508</v>
      </c>
      <c r="P699" s="5" t="s">
        <v>62</v>
      </c>
      <c r="Q699" s="5" t="s">
        <v>62</v>
      </c>
      <c r="R699" s="5" t="s">
        <v>63</v>
      </c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5" t="s">
        <v>52</v>
      </c>
      <c r="AK699" s="5" t="s">
        <v>2237</v>
      </c>
      <c r="AL699" s="5" t="s">
        <v>52</v>
      </c>
      <c r="AM699" s="5" t="s">
        <v>52</v>
      </c>
    </row>
    <row r="700" spans="1:39" ht="30" customHeight="1">
      <c r="A700" s="8" t="s">
        <v>1479</v>
      </c>
      <c r="B700" s="8" t="s">
        <v>78</v>
      </c>
      <c r="C700" s="8" t="s">
        <v>79</v>
      </c>
      <c r="D700" s="9">
        <v>3.7000000000000002E-3</v>
      </c>
      <c r="E700" s="11">
        <f>단가대비표!O292</f>
        <v>0</v>
      </c>
      <c r="F700" s="12">
        <f>TRUNC(E700*D700,1)</f>
        <v>0</v>
      </c>
      <c r="G700" s="11">
        <f>단가대비표!P292</f>
        <v>209394</v>
      </c>
      <c r="H700" s="12">
        <f>TRUNC(G700*D700,1)</f>
        <v>774.7</v>
      </c>
      <c r="I700" s="11">
        <f>단가대비표!V292</f>
        <v>0</v>
      </c>
      <c r="J700" s="12">
        <f>TRUNC(I700*D700,1)</f>
        <v>0</v>
      </c>
      <c r="K700" s="11">
        <f t="shared" si="156"/>
        <v>209394</v>
      </c>
      <c r="L700" s="12">
        <f t="shared" si="156"/>
        <v>774.7</v>
      </c>
      <c r="M700" s="8" t="s">
        <v>52</v>
      </c>
      <c r="N700" s="5" t="s">
        <v>2069</v>
      </c>
      <c r="O700" s="5" t="s">
        <v>1481</v>
      </c>
      <c r="P700" s="5" t="s">
        <v>62</v>
      </c>
      <c r="Q700" s="5" t="s">
        <v>62</v>
      </c>
      <c r="R700" s="5" t="s">
        <v>63</v>
      </c>
      <c r="S700" s="1"/>
      <c r="T700" s="1"/>
      <c r="U700" s="1"/>
      <c r="V700" s="1">
        <v>1</v>
      </c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5" t="s">
        <v>52</v>
      </c>
      <c r="AK700" s="5" t="s">
        <v>2238</v>
      </c>
      <c r="AL700" s="5" t="s">
        <v>52</v>
      </c>
      <c r="AM700" s="5" t="s">
        <v>52</v>
      </c>
    </row>
    <row r="701" spans="1:39" ht="30" customHeight="1">
      <c r="A701" s="8" t="s">
        <v>1911</v>
      </c>
      <c r="B701" s="8" t="s">
        <v>78</v>
      </c>
      <c r="C701" s="8" t="s">
        <v>79</v>
      </c>
      <c r="D701" s="9">
        <v>1.9E-3</v>
      </c>
      <c r="E701" s="11">
        <f>단가대비표!O290</f>
        <v>0</v>
      </c>
      <c r="F701" s="12">
        <f>TRUNC(E701*D701,1)</f>
        <v>0</v>
      </c>
      <c r="G701" s="11">
        <f>단가대비표!P290</f>
        <v>155599</v>
      </c>
      <c r="H701" s="12">
        <f>TRUNC(G701*D701,1)</f>
        <v>295.60000000000002</v>
      </c>
      <c r="I701" s="11">
        <f>단가대비표!V290</f>
        <v>0</v>
      </c>
      <c r="J701" s="12">
        <f>TRUNC(I701*D701,1)</f>
        <v>0</v>
      </c>
      <c r="K701" s="11">
        <f t="shared" si="156"/>
        <v>155599</v>
      </c>
      <c r="L701" s="12">
        <f t="shared" si="156"/>
        <v>295.60000000000002</v>
      </c>
      <c r="M701" s="8" t="s">
        <v>52</v>
      </c>
      <c r="N701" s="5" t="s">
        <v>2069</v>
      </c>
      <c r="O701" s="5" t="s">
        <v>1912</v>
      </c>
      <c r="P701" s="5" t="s">
        <v>62</v>
      </c>
      <c r="Q701" s="5" t="s">
        <v>62</v>
      </c>
      <c r="R701" s="5" t="s">
        <v>63</v>
      </c>
      <c r="S701" s="1"/>
      <c r="T701" s="1"/>
      <c r="U701" s="1"/>
      <c r="V701" s="1">
        <v>1</v>
      </c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5" t="s">
        <v>52</v>
      </c>
      <c r="AK701" s="5" t="s">
        <v>2239</v>
      </c>
      <c r="AL701" s="5" t="s">
        <v>52</v>
      </c>
      <c r="AM701" s="5" t="s">
        <v>52</v>
      </c>
    </row>
    <row r="702" spans="1:39" ht="30" customHeight="1">
      <c r="A702" s="8" t="s">
        <v>88</v>
      </c>
      <c r="B702" s="8" t="s">
        <v>1483</v>
      </c>
      <c r="C702" s="8" t="s">
        <v>90</v>
      </c>
      <c r="D702" s="9">
        <v>1</v>
      </c>
      <c r="E702" s="11">
        <f>TRUNC(SUMIF(V698:V702, RIGHTB(O702, 1), H698:H702)*U702, 2)</f>
        <v>32.1</v>
      </c>
      <c r="F702" s="12">
        <f>TRUNC(E702*D702,1)</f>
        <v>32.1</v>
      </c>
      <c r="G702" s="11">
        <v>0</v>
      </c>
      <c r="H702" s="12">
        <f>TRUNC(G702*D702,1)</f>
        <v>0</v>
      </c>
      <c r="I702" s="11">
        <v>0</v>
      </c>
      <c r="J702" s="12">
        <f>TRUNC(I702*D702,1)</f>
        <v>0</v>
      </c>
      <c r="K702" s="11">
        <f t="shared" si="156"/>
        <v>32.1</v>
      </c>
      <c r="L702" s="12">
        <f t="shared" si="156"/>
        <v>32.1</v>
      </c>
      <c r="M702" s="8" t="s">
        <v>52</v>
      </c>
      <c r="N702" s="5" t="s">
        <v>2069</v>
      </c>
      <c r="O702" s="5" t="s">
        <v>91</v>
      </c>
      <c r="P702" s="5" t="s">
        <v>62</v>
      </c>
      <c r="Q702" s="5" t="s">
        <v>62</v>
      </c>
      <c r="R702" s="5" t="s">
        <v>62</v>
      </c>
      <c r="S702" s="1">
        <v>1</v>
      </c>
      <c r="T702" s="1">
        <v>0</v>
      </c>
      <c r="U702" s="1">
        <v>0.03</v>
      </c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5" t="s">
        <v>52</v>
      </c>
      <c r="AK702" s="5" t="s">
        <v>2240</v>
      </c>
      <c r="AL702" s="5" t="s">
        <v>52</v>
      </c>
      <c r="AM702" s="5" t="s">
        <v>52</v>
      </c>
    </row>
    <row r="703" spans="1:39" ht="30" customHeight="1">
      <c r="A703" s="8" t="s">
        <v>1467</v>
      </c>
      <c r="B703" s="8" t="s">
        <v>52</v>
      </c>
      <c r="C703" s="8" t="s">
        <v>52</v>
      </c>
      <c r="D703" s="9"/>
      <c r="E703" s="11"/>
      <c r="F703" s="12">
        <f>TRUNC(SUMIF(N698:N702, N697, F698:F702),0)</f>
        <v>99</v>
      </c>
      <c r="G703" s="11"/>
      <c r="H703" s="12">
        <f>TRUNC(SUMIF(N698:N702, N697, H698:H702),0)</f>
        <v>1070</v>
      </c>
      <c r="I703" s="11"/>
      <c r="J703" s="12">
        <f>TRUNC(SUMIF(N698:N702, N697, J698:J702),0)</f>
        <v>0</v>
      </c>
      <c r="K703" s="11"/>
      <c r="L703" s="12">
        <f>F703+H703+J703</f>
        <v>1169</v>
      </c>
      <c r="M703" s="8" t="s">
        <v>52</v>
      </c>
      <c r="N703" s="5" t="s">
        <v>94</v>
      </c>
      <c r="O703" s="5" t="s">
        <v>94</v>
      </c>
      <c r="P703" s="5" t="s">
        <v>52</v>
      </c>
      <c r="Q703" s="5" t="s">
        <v>52</v>
      </c>
      <c r="R703" s="5" t="s">
        <v>52</v>
      </c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5" t="s">
        <v>52</v>
      </c>
      <c r="AK703" s="5" t="s">
        <v>52</v>
      </c>
      <c r="AL703" s="5" t="s">
        <v>52</v>
      </c>
      <c r="AM703" s="5" t="s">
        <v>52</v>
      </c>
    </row>
    <row r="704" spans="1:39" ht="30" customHeight="1">
      <c r="A704" s="9"/>
      <c r="B704" s="9"/>
      <c r="C704" s="9"/>
      <c r="D704" s="9"/>
      <c r="E704" s="11"/>
      <c r="F704" s="12"/>
      <c r="G704" s="11"/>
      <c r="H704" s="12"/>
      <c r="I704" s="11"/>
      <c r="J704" s="12"/>
      <c r="K704" s="11"/>
      <c r="L704" s="12"/>
      <c r="M704" s="9"/>
    </row>
    <row r="705" spans="1:39" ht="30" customHeight="1">
      <c r="A705" s="24" t="s">
        <v>2241</v>
      </c>
      <c r="B705" s="24"/>
      <c r="C705" s="24"/>
      <c r="D705" s="24"/>
      <c r="E705" s="25"/>
      <c r="F705" s="26"/>
      <c r="G705" s="25"/>
      <c r="H705" s="26"/>
      <c r="I705" s="25"/>
      <c r="J705" s="26"/>
      <c r="K705" s="25"/>
      <c r="L705" s="26"/>
      <c r="M705" s="24"/>
      <c r="N705" s="2" t="s">
        <v>544</v>
      </c>
    </row>
    <row r="706" spans="1:39" ht="30" customHeight="1">
      <c r="A706" s="8" t="s">
        <v>2242</v>
      </c>
      <c r="B706" s="8" t="s">
        <v>2243</v>
      </c>
      <c r="C706" s="8" t="s">
        <v>2244</v>
      </c>
      <c r="D706" s="9">
        <v>0.28000000000000003</v>
      </c>
      <c r="E706" s="11">
        <f>단가대비표!O27</f>
        <v>0</v>
      </c>
      <c r="F706" s="12">
        <f>TRUNC(E706*D706,1)</f>
        <v>0</v>
      </c>
      <c r="G706" s="11">
        <f>단가대비표!P27</f>
        <v>0</v>
      </c>
      <c r="H706" s="12">
        <f>TRUNC(G706*D706,1)</f>
        <v>0</v>
      </c>
      <c r="I706" s="11">
        <f>단가대비표!V27</f>
        <v>575</v>
      </c>
      <c r="J706" s="12">
        <f>TRUNC(I706*D706,1)</f>
        <v>161</v>
      </c>
      <c r="K706" s="11">
        <f t="shared" ref="K706:L709" si="157">TRUNC(E706+G706+I706,1)</f>
        <v>575</v>
      </c>
      <c r="L706" s="12">
        <f t="shared" si="157"/>
        <v>161</v>
      </c>
      <c r="M706" s="8" t="s">
        <v>52</v>
      </c>
      <c r="N706" s="5" t="s">
        <v>544</v>
      </c>
      <c r="O706" s="5" t="s">
        <v>2245</v>
      </c>
      <c r="P706" s="5" t="s">
        <v>62</v>
      </c>
      <c r="Q706" s="5" t="s">
        <v>62</v>
      </c>
      <c r="R706" s="5" t="s">
        <v>63</v>
      </c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5" t="s">
        <v>52</v>
      </c>
      <c r="AK706" s="5" t="s">
        <v>2246</v>
      </c>
      <c r="AL706" s="5" t="s">
        <v>52</v>
      </c>
      <c r="AM706" s="5" t="s">
        <v>52</v>
      </c>
    </row>
    <row r="707" spans="1:39" ht="30" customHeight="1">
      <c r="A707" s="8" t="s">
        <v>2247</v>
      </c>
      <c r="B707" s="8" t="s">
        <v>78</v>
      </c>
      <c r="C707" s="8" t="s">
        <v>79</v>
      </c>
      <c r="D707" s="9">
        <v>9.6000000000000002E-2</v>
      </c>
      <c r="E707" s="11">
        <f>단가대비표!O293</f>
        <v>0</v>
      </c>
      <c r="F707" s="12">
        <f>TRUNC(E707*D707,1)</f>
        <v>0</v>
      </c>
      <c r="G707" s="11">
        <f>단가대비표!P293</f>
        <v>150052</v>
      </c>
      <c r="H707" s="12">
        <f>TRUNC(G707*D707,1)</f>
        <v>14404.9</v>
      </c>
      <c r="I707" s="11">
        <f>단가대비표!V293</f>
        <v>0</v>
      </c>
      <c r="J707" s="12">
        <f>TRUNC(I707*D707,1)</f>
        <v>0</v>
      </c>
      <c r="K707" s="11">
        <f t="shared" si="157"/>
        <v>150052</v>
      </c>
      <c r="L707" s="12">
        <f t="shared" si="157"/>
        <v>14404.9</v>
      </c>
      <c r="M707" s="8" t="s">
        <v>52</v>
      </c>
      <c r="N707" s="5" t="s">
        <v>544</v>
      </c>
      <c r="O707" s="5" t="s">
        <v>2248</v>
      </c>
      <c r="P707" s="5" t="s">
        <v>62</v>
      </c>
      <c r="Q707" s="5" t="s">
        <v>62</v>
      </c>
      <c r="R707" s="5" t="s">
        <v>63</v>
      </c>
      <c r="S707" s="1"/>
      <c r="T707" s="1"/>
      <c r="U707" s="1"/>
      <c r="V707" s="1">
        <v>1</v>
      </c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5" t="s">
        <v>52</v>
      </c>
      <c r="AK707" s="5" t="s">
        <v>2249</v>
      </c>
      <c r="AL707" s="5" t="s">
        <v>52</v>
      </c>
      <c r="AM707" s="5" t="s">
        <v>52</v>
      </c>
    </row>
    <row r="708" spans="1:39" ht="30" customHeight="1">
      <c r="A708" s="8" t="s">
        <v>77</v>
      </c>
      <c r="B708" s="8" t="s">
        <v>78</v>
      </c>
      <c r="C708" s="8" t="s">
        <v>79</v>
      </c>
      <c r="D708" s="9">
        <v>9.6000000000000002E-2</v>
      </c>
      <c r="E708" s="11">
        <f>단가대비표!O289</f>
        <v>0</v>
      </c>
      <c r="F708" s="12">
        <f>TRUNC(E708*D708,1)</f>
        <v>0</v>
      </c>
      <c r="G708" s="11">
        <f>단가대비표!P289</f>
        <v>130264</v>
      </c>
      <c r="H708" s="12">
        <f>TRUNC(G708*D708,1)</f>
        <v>12505.3</v>
      </c>
      <c r="I708" s="11">
        <f>단가대비표!V289</f>
        <v>0</v>
      </c>
      <c r="J708" s="12">
        <f>TRUNC(I708*D708,1)</f>
        <v>0</v>
      </c>
      <c r="K708" s="11">
        <f t="shared" si="157"/>
        <v>130264</v>
      </c>
      <c r="L708" s="12">
        <f t="shared" si="157"/>
        <v>12505.3</v>
      </c>
      <c r="M708" s="8" t="s">
        <v>52</v>
      </c>
      <c r="N708" s="5" t="s">
        <v>544</v>
      </c>
      <c r="O708" s="5" t="s">
        <v>80</v>
      </c>
      <c r="P708" s="5" t="s">
        <v>62</v>
      </c>
      <c r="Q708" s="5" t="s">
        <v>62</v>
      </c>
      <c r="R708" s="5" t="s">
        <v>63</v>
      </c>
      <c r="S708" s="1"/>
      <c r="T708" s="1"/>
      <c r="U708" s="1"/>
      <c r="V708" s="1">
        <v>1</v>
      </c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5" t="s">
        <v>52</v>
      </c>
      <c r="AK708" s="5" t="s">
        <v>2250</v>
      </c>
      <c r="AL708" s="5" t="s">
        <v>52</v>
      </c>
      <c r="AM708" s="5" t="s">
        <v>52</v>
      </c>
    </row>
    <row r="709" spans="1:39" ht="30" customHeight="1">
      <c r="A709" s="8" t="s">
        <v>88</v>
      </c>
      <c r="B709" s="8" t="s">
        <v>1483</v>
      </c>
      <c r="C709" s="8" t="s">
        <v>90</v>
      </c>
      <c r="D709" s="9">
        <v>1</v>
      </c>
      <c r="E709" s="11">
        <f>TRUNC(SUMIF(V706:V709, RIGHTB(O709, 1), H706:H709)*U709, 2)</f>
        <v>807.3</v>
      </c>
      <c r="F709" s="12">
        <f>TRUNC(E709*D709,1)</f>
        <v>807.3</v>
      </c>
      <c r="G709" s="11">
        <v>0</v>
      </c>
      <c r="H709" s="12">
        <f>TRUNC(G709*D709,1)</f>
        <v>0</v>
      </c>
      <c r="I709" s="11">
        <v>0</v>
      </c>
      <c r="J709" s="12">
        <f>TRUNC(I709*D709,1)</f>
        <v>0</v>
      </c>
      <c r="K709" s="11">
        <f t="shared" si="157"/>
        <v>807.3</v>
      </c>
      <c r="L709" s="12">
        <f t="shared" si="157"/>
        <v>807.3</v>
      </c>
      <c r="M709" s="8" t="s">
        <v>52</v>
      </c>
      <c r="N709" s="5" t="s">
        <v>544</v>
      </c>
      <c r="O709" s="5" t="s">
        <v>91</v>
      </c>
      <c r="P709" s="5" t="s">
        <v>62</v>
      </c>
      <c r="Q709" s="5" t="s">
        <v>62</v>
      </c>
      <c r="R709" s="5" t="s">
        <v>62</v>
      </c>
      <c r="S709" s="1">
        <v>1</v>
      </c>
      <c r="T709" s="1">
        <v>0</v>
      </c>
      <c r="U709" s="1">
        <v>0.03</v>
      </c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5" t="s">
        <v>52</v>
      </c>
      <c r="AK709" s="5" t="s">
        <v>2251</v>
      </c>
      <c r="AL709" s="5" t="s">
        <v>52</v>
      </c>
      <c r="AM709" s="5" t="s">
        <v>52</v>
      </c>
    </row>
    <row r="710" spans="1:39" ht="30" customHeight="1">
      <c r="A710" s="8" t="s">
        <v>1467</v>
      </c>
      <c r="B710" s="8" t="s">
        <v>52</v>
      </c>
      <c r="C710" s="8" t="s">
        <v>52</v>
      </c>
      <c r="D710" s="9"/>
      <c r="E710" s="11"/>
      <c r="F710" s="12">
        <f>TRUNC(SUMIF(N706:N709, N705, F706:F709),0)</f>
        <v>807</v>
      </c>
      <c r="G710" s="11"/>
      <c r="H710" s="12">
        <f>TRUNC(SUMIF(N706:N709, N705, H706:H709),0)</f>
        <v>26910</v>
      </c>
      <c r="I710" s="11"/>
      <c r="J710" s="12">
        <f>TRUNC(SUMIF(N706:N709, N705, J706:J709),0)</f>
        <v>161</v>
      </c>
      <c r="K710" s="11"/>
      <c r="L710" s="12">
        <f>F710+H710+J710</f>
        <v>27878</v>
      </c>
      <c r="M710" s="8" t="s">
        <v>52</v>
      </c>
      <c r="N710" s="5" t="s">
        <v>94</v>
      </c>
      <c r="O710" s="5" t="s">
        <v>94</v>
      </c>
      <c r="P710" s="5" t="s">
        <v>52</v>
      </c>
      <c r="Q710" s="5" t="s">
        <v>52</v>
      </c>
      <c r="R710" s="5" t="s">
        <v>52</v>
      </c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5" t="s">
        <v>52</v>
      </c>
      <c r="AK710" s="5" t="s">
        <v>52</v>
      </c>
      <c r="AL710" s="5" t="s">
        <v>52</v>
      </c>
      <c r="AM710" s="5" t="s">
        <v>52</v>
      </c>
    </row>
    <row r="711" spans="1:39" ht="30" customHeight="1">
      <c r="A711" s="9"/>
      <c r="B711" s="9"/>
      <c r="C711" s="9"/>
      <c r="D711" s="9"/>
      <c r="E711" s="11"/>
      <c r="F711" s="12"/>
      <c r="G711" s="11"/>
      <c r="H711" s="12"/>
      <c r="I711" s="11"/>
      <c r="J711" s="12"/>
      <c r="K711" s="11"/>
      <c r="L711" s="12"/>
      <c r="M711" s="9"/>
    </row>
    <row r="712" spans="1:39" ht="30" customHeight="1">
      <c r="A712" s="24" t="s">
        <v>2252</v>
      </c>
      <c r="B712" s="24"/>
      <c r="C712" s="24"/>
      <c r="D712" s="24"/>
      <c r="E712" s="25"/>
      <c r="F712" s="26"/>
      <c r="G712" s="25"/>
      <c r="H712" s="26"/>
      <c r="I712" s="25"/>
      <c r="J712" s="26"/>
      <c r="K712" s="25"/>
      <c r="L712" s="26"/>
      <c r="M712" s="24"/>
      <c r="N712" s="2" t="s">
        <v>548</v>
      </c>
    </row>
    <row r="713" spans="1:39" ht="30" customHeight="1">
      <c r="A713" s="8" t="s">
        <v>2242</v>
      </c>
      <c r="B713" s="8" t="s">
        <v>2243</v>
      </c>
      <c r="C713" s="8" t="s">
        <v>2244</v>
      </c>
      <c r="D713" s="9">
        <v>0.43</v>
      </c>
      <c r="E713" s="11">
        <f>단가대비표!O27</f>
        <v>0</v>
      </c>
      <c r="F713" s="12">
        <f>TRUNC(E713*D713,1)</f>
        <v>0</v>
      </c>
      <c r="G713" s="11">
        <f>단가대비표!P27</f>
        <v>0</v>
      </c>
      <c r="H713" s="12">
        <f>TRUNC(G713*D713,1)</f>
        <v>0</v>
      </c>
      <c r="I713" s="11">
        <f>단가대비표!V27</f>
        <v>575</v>
      </c>
      <c r="J713" s="12">
        <f>TRUNC(I713*D713,1)</f>
        <v>247.2</v>
      </c>
      <c r="K713" s="11">
        <f t="shared" ref="K713:L716" si="158">TRUNC(E713+G713+I713,1)</f>
        <v>575</v>
      </c>
      <c r="L713" s="12">
        <f t="shared" si="158"/>
        <v>247.2</v>
      </c>
      <c r="M713" s="8" t="s">
        <v>52</v>
      </c>
      <c r="N713" s="5" t="s">
        <v>548</v>
      </c>
      <c r="O713" s="5" t="s">
        <v>2245</v>
      </c>
      <c r="P713" s="5" t="s">
        <v>62</v>
      </c>
      <c r="Q713" s="5" t="s">
        <v>62</v>
      </c>
      <c r="R713" s="5" t="s">
        <v>63</v>
      </c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5" t="s">
        <v>52</v>
      </c>
      <c r="AK713" s="5" t="s">
        <v>2253</v>
      </c>
      <c r="AL713" s="5" t="s">
        <v>52</v>
      </c>
      <c r="AM713" s="5" t="s">
        <v>52</v>
      </c>
    </row>
    <row r="714" spans="1:39" ht="30" customHeight="1">
      <c r="A714" s="8" t="s">
        <v>2247</v>
      </c>
      <c r="B714" s="8" t="s">
        <v>78</v>
      </c>
      <c r="C714" s="8" t="s">
        <v>79</v>
      </c>
      <c r="D714" s="9">
        <v>0.11899999999999999</v>
      </c>
      <c r="E714" s="11">
        <f>단가대비표!O293</f>
        <v>0</v>
      </c>
      <c r="F714" s="12">
        <f>TRUNC(E714*D714,1)</f>
        <v>0</v>
      </c>
      <c r="G714" s="11">
        <f>단가대비표!P293</f>
        <v>150052</v>
      </c>
      <c r="H714" s="12">
        <f>TRUNC(G714*D714,1)</f>
        <v>17856.099999999999</v>
      </c>
      <c r="I714" s="11">
        <f>단가대비표!V293</f>
        <v>0</v>
      </c>
      <c r="J714" s="12">
        <f>TRUNC(I714*D714,1)</f>
        <v>0</v>
      </c>
      <c r="K714" s="11">
        <f t="shared" si="158"/>
        <v>150052</v>
      </c>
      <c r="L714" s="12">
        <f t="shared" si="158"/>
        <v>17856.099999999999</v>
      </c>
      <c r="M714" s="8" t="s">
        <v>52</v>
      </c>
      <c r="N714" s="5" t="s">
        <v>548</v>
      </c>
      <c r="O714" s="5" t="s">
        <v>2248</v>
      </c>
      <c r="P714" s="5" t="s">
        <v>62</v>
      </c>
      <c r="Q714" s="5" t="s">
        <v>62</v>
      </c>
      <c r="R714" s="5" t="s">
        <v>63</v>
      </c>
      <c r="S714" s="1"/>
      <c r="T714" s="1"/>
      <c r="U714" s="1"/>
      <c r="V714" s="1">
        <v>1</v>
      </c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5" t="s">
        <v>52</v>
      </c>
      <c r="AK714" s="5" t="s">
        <v>2254</v>
      </c>
      <c r="AL714" s="5" t="s">
        <v>52</v>
      </c>
      <c r="AM714" s="5" t="s">
        <v>52</v>
      </c>
    </row>
    <row r="715" spans="1:39" ht="30" customHeight="1">
      <c r="A715" s="8" t="s">
        <v>77</v>
      </c>
      <c r="B715" s="8" t="s">
        <v>78</v>
      </c>
      <c r="C715" s="8" t="s">
        <v>79</v>
      </c>
      <c r="D715" s="9">
        <v>0.11899999999999999</v>
      </c>
      <c r="E715" s="11">
        <f>단가대비표!O289</f>
        <v>0</v>
      </c>
      <c r="F715" s="12">
        <f>TRUNC(E715*D715,1)</f>
        <v>0</v>
      </c>
      <c r="G715" s="11">
        <f>단가대비표!P289</f>
        <v>130264</v>
      </c>
      <c r="H715" s="12">
        <f>TRUNC(G715*D715,1)</f>
        <v>15501.4</v>
      </c>
      <c r="I715" s="11">
        <f>단가대비표!V289</f>
        <v>0</v>
      </c>
      <c r="J715" s="12">
        <f>TRUNC(I715*D715,1)</f>
        <v>0</v>
      </c>
      <c r="K715" s="11">
        <f t="shared" si="158"/>
        <v>130264</v>
      </c>
      <c r="L715" s="12">
        <f t="shared" si="158"/>
        <v>15501.4</v>
      </c>
      <c r="M715" s="8" t="s">
        <v>52</v>
      </c>
      <c r="N715" s="5" t="s">
        <v>548</v>
      </c>
      <c r="O715" s="5" t="s">
        <v>80</v>
      </c>
      <c r="P715" s="5" t="s">
        <v>62</v>
      </c>
      <c r="Q715" s="5" t="s">
        <v>62</v>
      </c>
      <c r="R715" s="5" t="s">
        <v>63</v>
      </c>
      <c r="S715" s="1"/>
      <c r="T715" s="1"/>
      <c r="U715" s="1"/>
      <c r="V715" s="1">
        <v>1</v>
      </c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5" t="s">
        <v>52</v>
      </c>
      <c r="AK715" s="5" t="s">
        <v>2255</v>
      </c>
      <c r="AL715" s="5" t="s">
        <v>52</v>
      </c>
      <c r="AM715" s="5" t="s">
        <v>52</v>
      </c>
    </row>
    <row r="716" spans="1:39" ht="30" customHeight="1">
      <c r="A716" s="8" t="s">
        <v>88</v>
      </c>
      <c r="B716" s="8" t="s">
        <v>1483</v>
      </c>
      <c r="C716" s="8" t="s">
        <v>90</v>
      </c>
      <c r="D716" s="9">
        <v>1</v>
      </c>
      <c r="E716" s="11">
        <f>TRUNC(SUMIF(V713:V716, RIGHTB(O716, 1), H713:H716)*U716, 2)</f>
        <v>1000.72</v>
      </c>
      <c r="F716" s="12">
        <f>TRUNC(E716*D716,1)</f>
        <v>1000.7</v>
      </c>
      <c r="G716" s="11">
        <v>0</v>
      </c>
      <c r="H716" s="12">
        <f>TRUNC(G716*D716,1)</f>
        <v>0</v>
      </c>
      <c r="I716" s="11">
        <v>0</v>
      </c>
      <c r="J716" s="12">
        <f>TRUNC(I716*D716,1)</f>
        <v>0</v>
      </c>
      <c r="K716" s="11">
        <f t="shared" si="158"/>
        <v>1000.7</v>
      </c>
      <c r="L716" s="12">
        <f t="shared" si="158"/>
        <v>1000.7</v>
      </c>
      <c r="M716" s="8" t="s">
        <v>52</v>
      </c>
      <c r="N716" s="5" t="s">
        <v>548</v>
      </c>
      <c r="O716" s="5" t="s">
        <v>91</v>
      </c>
      <c r="P716" s="5" t="s">
        <v>62</v>
      </c>
      <c r="Q716" s="5" t="s">
        <v>62</v>
      </c>
      <c r="R716" s="5" t="s">
        <v>62</v>
      </c>
      <c r="S716" s="1">
        <v>1</v>
      </c>
      <c r="T716" s="1">
        <v>0</v>
      </c>
      <c r="U716" s="1">
        <v>0.03</v>
      </c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5" t="s">
        <v>52</v>
      </c>
      <c r="AK716" s="5" t="s">
        <v>2256</v>
      </c>
      <c r="AL716" s="5" t="s">
        <v>52</v>
      </c>
      <c r="AM716" s="5" t="s">
        <v>52</v>
      </c>
    </row>
    <row r="717" spans="1:39" ht="30" customHeight="1">
      <c r="A717" s="8" t="s">
        <v>1467</v>
      </c>
      <c r="B717" s="8" t="s">
        <v>52</v>
      </c>
      <c r="C717" s="8" t="s">
        <v>52</v>
      </c>
      <c r="D717" s="9"/>
      <c r="E717" s="11"/>
      <c r="F717" s="12">
        <f>TRUNC(SUMIF(N713:N716, N712, F713:F716),0)</f>
        <v>1000</v>
      </c>
      <c r="G717" s="11"/>
      <c r="H717" s="12">
        <f>TRUNC(SUMIF(N713:N716, N712, H713:H716),0)</f>
        <v>33357</v>
      </c>
      <c r="I717" s="11"/>
      <c r="J717" s="12">
        <f>TRUNC(SUMIF(N713:N716, N712, J713:J716),0)</f>
        <v>247</v>
      </c>
      <c r="K717" s="11"/>
      <c r="L717" s="12">
        <f>F717+H717+J717</f>
        <v>34604</v>
      </c>
      <c r="M717" s="8" t="s">
        <v>52</v>
      </c>
      <c r="N717" s="5" t="s">
        <v>94</v>
      </c>
      <c r="O717" s="5" t="s">
        <v>94</v>
      </c>
      <c r="P717" s="5" t="s">
        <v>52</v>
      </c>
      <c r="Q717" s="5" t="s">
        <v>52</v>
      </c>
      <c r="R717" s="5" t="s">
        <v>52</v>
      </c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5" t="s">
        <v>52</v>
      </c>
      <c r="AK717" s="5" t="s">
        <v>52</v>
      </c>
      <c r="AL717" s="5" t="s">
        <v>52</v>
      </c>
      <c r="AM717" s="5" t="s">
        <v>52</v>
      </c>
    </row>
    <row r="718" spans="1:39" ht="30" customHeight="1">
      <c r="A718" s="9"/>
      <c r="B718" s="9"/>
      <c r="C718" s="9"/>
      <c r="D718" s="9"/>
      <c r="E718" s="11"/>
      <c r="F718" s="12"/>
      <c r="G718" s="11"/>
      <c r="H718" s="12"/>
      <c r="I718" s="11"/>
      <c r="J718" s="12"/>
      <c r="K718" s="11"/>
      <c r="L718" s="12"/>
      <c r="M718" s="9"/>
    </row>
    <row r="719" spans="1:39" ht="30" customHeight="1">
      <c r="A719" s="24" t="s">
        <v>2257</v>
      </c>
      <c r="B719" s="24"/>
      <c r="C719" s="24"/>
      <c r="D719" s="24"/>
      <c r="E719" s="25"/>
      <c r="F719" s="26"/>
      <c r="G719" s="25"/>
      <c r="H719" s="26"/>
      <c r="I719" s="25"/>
      <c r="J719" s="26"/>
      <c r="K719" s="25"/>
      <c r="L719" s="26"/>
      <c r="M719" s="24"/>
      <c r="N719" s="2" t="s">
        <v>552</v>
      </c>
    </row>
    <row r="720" spans="1:39" ht="30" customHeight="1">
      <c r="A720" s="8" t="s">
        <v>2242</v>
      </c>
      <c r="B720" s="8" t="s">
        <v>2243</v>
      </c>
      <c r="C720" s="8" t="s">
        <v>2244</v>
      </c>
      <c r="D720" s="9">
        <v>0.43</v>
      </c>
      <c r="E720" s="11">
        <f>단가대비표!O27</f>
        <v>0</v>
      </c>
      <c r="F720" s="12">
        <f>TRUNC(E720*D720,1)</f>
        <v>0</v>
      </c>
      <c r="G720" s="11">
        <f>단가대비표!P27</f>
        <v>0</v>
      </c>
      <c r="H720" s="12">
        <f>TRUNC(G720*D720,1)</f>
        <v>0</v>
      </c>
      <c r="I720" s="11">
        <f>단가대비표!V27</f>
        <v>575</v>
      </c>
      <c r="J720" s="12">
        <f>TRUNC(I720*D720,1)</f>
        <v>247.2</v>
      </c>
      <c r="K720" s="11">
        <f t="shared" ref="K720:L723" si="159">TRUNC(E720+G720+I720,1)</f>
        <v>575</v>
      </c>
      <c r="L720" s="12">
        <f t="shared" si="159"/>
        <v>247.2</v>
      </c>
      <c r="M720" s="8" t="s">
        <v>52</v>
      </c>
      <c r="N720" s="5" t="s">
        <v>552</v>
      </c>
      <c r="O720" s="5" t="s">
        <v>2245</v>
      </c>
      <c r="P720" s="5" t="s">
        <v>62</v>
      </c>
      <c r="Q720" s="5" t="s">
        <v>62</v>
      </c>
      <c r="R720" s="5" t="s">
        <v>63</v>
      </c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5" t="s">
        <v>52</v>
      </c>
      <c r="AK720" s="5" t="s">
        <v>2258</v>
      </c>
      <c r="AL720" s="5" t="s">
        <v>52</v>
      </c>
      <c r="AM720" s="5" t="s">
        <v>52</v>
      </c>
    </row>
    <row r="721" spans="1:39" ht="30" customHeight="1">
      <c r="A721" s="8" t="s">
        <v>2247</v>
      </c>
      <c r="B721" s="8" t="s">
        <v>78</v>
      </c>
      <c r="C721" s="8" t="s">
        <v>79</v>
      </c>
      <c r="D721" s="9">
        <v>0.11899999999999999</v>
      </c>
      <c r="E721" s="11">
        <f>단가대비표!O293</f>
        <v>0</v>
      </c>
      <c r="F721" s="12">
        <f>TRUNC(E721*D721,1)</f>
        <v>0</v>
      </c>
      <c r="G721" s="11">
        <f>단가대비표!P293</f>
        <v>150052</v>
      </c>
      <c r="H721" s="12">
        <f>TRUNC(G721*D721,1)</f>
        <v>17856.099999999999</v>
      </c>
      <c r="I721" s="11">
        <f>단가대비표!V293</f>
        <v>0</v>
      </c>
      <c r="J721" s="12">
        <f>TRUNC(I721*D721,1)</f>
        <v>0</v>
      </c>
      <c r="K721" s="11">
        <f t="shared" si="159"/>
        <v>150052</v>
      </c>
      <c r="L721" s="12">
        <f t="shared" si="159"/>
        <v>17856.099999999999</v>
      </c>
      <c r="M721" s="8" t="s">
        <v>52</v>
      </c>
      <c r="N721" s="5" t="s">
        <v>552</v>
      </c>
      <c r="O721" s="5" t="s">
        <v>2248</v>
      </c>
      <c r="P721" s="5" t="s">
        <v>62</v>
      </c>
      <c r="Q721" s="5" t="s">
        <v>62</v>
      </c>
      <c r="R721" s="5" t="s">
        <v>63</v>
      </c>
      <c r="S721" s="1"/>
      <c r="T721" s="1"/>
      <c r="U721" s="1"/>
      <c r="V721" s="1">
        <v>1</v>
      </c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5" t="s">
        <v>52</v>
      </c>
      <c r="AK721" s="5" t="s">
        <v>2259</v>
      </c>
      <c r="AL721" s="5" t="s">
        <v>52</v>
      </c>
      <c r="AM721" s="5" t="s">
        <v>52</v>
      </c>
    </row>
    <row r="722" spans="1:39" ht="30" customHeight="1">
      <c r="A722" s="8" t="s">
        <v>77</v>
      </c>
      <c r="B722" s="8" t="s">
        <v>78</v>
      </c>
      <c r="C722" s="8" t="s">
        <v>79</v>
      </c>
      <c r="D722" s="9">
        <v>0.11899999999999999</v>
      </c>
      <c r="E722" s="11">
        <f>단가대비표!O289</f>
        <v>0</v>
      </c>
      <c r="F722" s="12">
        <f>TRUNC(E722*D722,1)</f>
        <v>0</v>
      </c>
      <c r="G722" s="11">
        <f>단가대비표!P289</f>
        <v>130264</v>
      </c>
      <c r="H722" s="12">
        <f>TRUNC(G722*D722,1)</f>
        <v>15501.4</v>
      </c>
      <c r="I722" s="11">
        <f>단가대비표!V289</f>
        <v>0</v>
      </c>
      <c r="J722" s="12">
        <f>TRUNC(I722*D722,1)</f>
        <v>0</v>
      </c>
      <c r="K722" s="11">
        <f t="shared" si="159"/>
        <v>130264</v>
      </c>
      <c r="L722" s="12">
        <f t="shared" si="159"/>
        <v>15501.4</v>
      </c>
      <c r="M722" s="8" t="s">
        <v>52</v>
      </c>
      <c r="N722" s="5" t="s">
        <v>552</v>
      </c>
      <c r="O722" s="5" t="s">
        <v>80</v>
      </c>
      <c r="P722" s="5" t="s">
        <v>62</v>
      </c>
      <c r="Q722" s="5" t="s">
        <v>62</v>
      </c>
      <c r="R722" s="5" t="s">
        <v>63</v>
      </c>
      <c r="S722" s="1"/>
      <c r="T722" s="1"/>
      <c r="U722" s="1"/>
      <c r="V722" s="1">
        <v>1</v>
      </c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5" t="s">
        <v>52</v>
      </c>
      <c r="AK722" s="5" t="s">
        <v>2260</v>
      </c>
      <c r="AL722" s="5" t="s">
        <v>52</v>
      </c>
      <c r="AM722" s="5" t="s">
        <v>52</v>
      </c>
    </row>
    <row r="723" spans="1:39" ht="30" customHeight="1">
      <c r="A723" s="8" t="s">
        <v>88</v>
      </c>
      <c r="B723" s="8" t="s">
        <v>1483</v>
      </c>
      <c r="C723" s="8" t="s">
        <v>90</v>
      </c>
      <c r="D723" s="9">
        <v>1</v>
      </c>
      <c r="E723" s="11">
        <f>TRUNC(SUMIF(V720:V723, RIGHTB(O723, 1), H720:H723)*U723, 2)</f>
        <v>1000.72</v>
      </c>
      <c r="F723" s="12">
        <f>TRUNC(E723*D723,1)</f>
        <v>1000.7</v>
      </c>
      <c r="G723" s="11">
        <v>0</v>
      </c>
      <c r="H723" s="12">
        <f>TRUNC(G723*D723,1)</f>
        <v>0</v>
      </c>
      <c r="I723" s="11">
        <v>0</v>
      </c>
      <c r="J723" s="12">
        <f>TRUNC(I723*D723,1)</f>
        <v>0</v>
      </c>
      <c r="K723" s="11">
        <f t="shared" si="159"/>
        <v>1000.7</v>
      </c>
      <c r="L723" s="12">
        <f t="shared" si="159"/>
        <v>1000.7</v>
      </c>
      <c r="M723" s="8" t="s">
        <v>52</v>
      </c>
      <c r="N723" s="5" t="s">
        <v>552</v>
      </c>
      <c r="O723" s="5" t="s">
        <v>91</v>
      </c>
      <c r="P723" s="5" t="s">
        <v>62</v>
      </c>
      <c r="Q723" s="5" t="s">
        <v>62</v>
      </c>
      <c r="R723" s="5" t="s">
        <v>62</v>
      </c>
      <c r="S723" s="1">
        <v>1</v>
      </c>
      <c r="T723" s="1">
        <v>0</v>
      </c>
      <c r="U723" s="1">
        <v>0.03</v>
      </c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5" t="s">
        <v>52</v>
      </c>
      <c r="AK723" s="5" t="s">
        <v>2261</v>
      </c>
      <c r="AL723" s="5" t="s">
        <v>52</v>
      </c>
      <c r="AM723" s="5" t="s">
        <v>52</v>
      </c>
    </row>
    <row r="724" spans="1:39" ht="30" customHeight="1">
      <c r="A724" s="8" t="s">
        <v>1467</v>
      </c>
      <c r="B724" s="8" t="s">
        <v>52</v>
      </c>
      <c r="C724" s="8" t="s">
        <v>52</v>
      </c>
      <c r="D724" s="9"/>
      <c r="E724" s="11"/>
      <c r="F724" s="12">
        <f>TRUNC(SUMIF(N720:N723, N719, F720:F723),0)</f>
        <v>1000</v>
      </c>
      <c r="G724" s="11"/>
      <c r="H724" s="12">
        <f>TRUNC(SUMIF(N720:N723, N719, H720:H723),0)</f>
        <v>33357</v>
      </c>
      <c r="I724" s="11"/>
      <c r="J724" s="12">
        <f>TRUNC(SUMIF(N720:N723, N719, J720:J723),0)</f>
        <v>247</v>
      </c>
      <c r="K724" s="11"/>
      <c r="L724" s="12">
        <f>F724+H724+J724</f>
        <v>34604</v>
      </c>
      <c r="M724" s="8" t="s">
        <v>52</v>
      </c>
      <c r="N724" s="5" t="s">
        <v>94</v>
      </c>
      <c r="O724" s="5" t="s">
        <v>94</v>
      </c>
      <c r="P724" s="5" t="s">
        <v>52</v>
      </c>
      <c r="Q724" s="5" t="s">
        <v>52</v>
      </c>
      <c r="R724" s="5" t="s">
        <v>52</v>
      </c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5" t="s">
        <v>52</v>
      </c>
      <c r="AK724" s="5" t="s">
        <v>52</v>
      </c>
      <c r="AL724" s="5" t="s">
        <v>52</v>
      </c>
      <c r="AM724" s="5" t="s">
        <v>52</v>
      </c>
    </row>
    <row r="725" spans="1:39" ht="30" customHeight="1">
      <c r="A725" s="9"/>
      <c r="B725" s="9"/>
      <c r="C725" s="9"/>
      <c r="D725" s="9"/>
      <c r="E725" s="11"/>
      <c r="F725" s="12"/>
      <c r="G725" s="11"/>
      <c r="H725" s="12"/>
      <c r="I725" s="11"/>
      <c r="J725" s="12"/>
      <c r="K725" s="11"/>
      <c r="L725" s="12"/>
      <c r="M725" s="9"/>
    </row>
    <row r="726" spans="1:39" ht="30" customHeight="1">
      <c r="A726" s="24" t="s">
        <v>2262</v>
      </c>
      <c r="B726" s="24"/>
      <c r="C726" s="24"/>
      <c r="D726" s="24"/>
      <c r="E726" s="25"/>
      <c r="F726" s="26"/>
      <c r="G726" s="25"/>
      <c r="H726" s="26"/>
      <c r="I726" s="25"/>
      <c r="J726" s="26"/>
      <c r="K726" s="25"/>
      <c r="L726" s="26"/>
      <c r="M726" s="24"/>
      <c r="N726" s="2" t="s">
        <v>556</v>
      </c>
    </row>
    <row r="727" spans="1:39" ht="30" customHeight="1">
      <c r="A727" s="8" t="s">
        <v>2242</v>
      </c>
      <c r="B727" s="8" t="s">
        <v>2243</v>
      </c>
      <c r="C727" s="8" t="s">
        <v>2244</v>
      </c>
      <c r="D727" s="9">
        <v>0.43</v>
      </c>
      <c r="E727" s="11">
        <f>단가대비표!O27</f>
        <v>0</v>
      </c>
      <c r="F727" s="12">
        <f>TRUNC(E727*D727,1)</f>
        <v>0</v>
      </c>
      <c r="G727" s="11">
        <f>단가대비표!P27</f>
        <v>0</v>
      </c>
      <c r="H727" s="12">
        <f>TRUNC(G727*D727,1)</f>
        <v>0</v>
      </c>
      <c r="I727" s="11">
        <f>단가대비표!V27</f>
        <v>575</v>
      </c>
      <c r="J727" s="12">
        <f>TRUNC(I727*D727,1)</f>
        <v>247.2</v>
      </c>
      <c r="K727" s="11">
        <f t="shared" ref="K727:L730" si="160">TRUNC(E727+G727+I727,1)</f>
        <v>575</v>
      </c>
      <c r="L727" s="12">
        <f t="shared" si="160"/>
        <v>247.2</v>
      </c>
      <c r="M727" s="8" t="s">
        <v>52</v>
      </c>
      <c r="N727" s="5" t="s">
        <v>556</v>
      </c>
      <c r="O727" s="5" t="s">
        <v>2245</v>
      </c>
      <c r="P727" s="5" t="s">
        <v>62</v>
      </c>
      <c r="Q727" s="5" t="s">
        <v>62</v>
      </c>
      <c r="R727" s="5" t="s">
        <v>63</v>
      </c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5" t="s">
        <v>52</v>
      </c>
      <c r="AK727" s="5" t="s">
        <v>2263</v>
      </c>
      <c r="AL727" s="5" t="s">
        <v>52</v>
      </c>
      <c r="AM727" s="5" t="s">
        <v>52</v>
      </c>
    </row>
    <row r="728" spans="1:39" ht="30" customHeight="1">
      <c r="A728" s="8" t="s">
        <v>2247</v>
      </c>
      <c r="B728" s="8" t="s">
        <v>78</v>
      </c>
      <c r="C728" s="8" t="s">
        <v>79</v>
      </c>
      <c r="D728" s="9">
        <v>0.11899999999999999</v>
      </c>
      <c r="E728" s="11">
        <f>단가대비표!O293</f>
        <v>0</v>
      </c>
      <c r="F728" s="12">
        <f>TRUNC(E728*D728,1)</f>
        <v>0</v>
      </c>
      <c r="G728" s="11">
        <f>단가대비표!P293</f>
        <v>150052</v>
      </c>
      <c r="H728" s="12">
        <f>TRUNC(G728*D728,1)</f>
        <v>17856.099999999999</v>
      </c>
      <c r="I728" s="11">
        <f>단가대비표!V293</f>
        <v>0</v>
      </c>
      <c r="J728" s="12">
        <f>TRUNC(I728*D728,1)</f>
        <v>0</v>
      </c>
      <c r="K728" s="11">
        <f t="shared" si="160"/>
        <v>150052</v>
      </c>
      <c r="L728" s="12">
        <f t="shared" si="160"/>
        <v>17856.099999999999</v>
      </c>
      <c r="M728" s="8" t="s">
        <v>52</v>
      </c>
      <c r="N728" s="5" t="s">
        <v>556</v>
      </c>
      <c r="O728" s="5" t="s">
        <v>2248</v>
      </c>
      <c r="P728" s="5" t="s">
        <v>62</v>
      </c>
      <c r="Q728" s="5" t="s">
        <v>62</v>
      </c>
      <c r="R728" s="5" t="s">
        <v>63</v>
      </c>
      <c r="S728" s="1"/>
      <c r="T728" s="1"/>
      <c r="U728" s="1"/>
      <c r="V728" s="1">
        <v>1</v>
      </c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5" t="s">
        <v>52</v>
      </c>
      <c r="AK728" s="5" t="s">
        <v>2264</v>
      </c>
      <c r="AL728" s="5" t="s">
        <v>52</v>
      </c>
      <c r="AM728" s="5" t="s">
        <v>52</v>
      </c>
    </row>
    <row r="729" spans="1:39" ht="30" customHeight="1">
      <c r="A729" s="8" t="s">
        <v>77</v>
      </c>
      <c r="B729" s="8" t="s">
        <v>78</v>
      </c>
      <c r="C729" s="8" t="s">
        <v>79</v>
      </c>
      <c r="D729" s="9">
        <v>0.11899999999999999</v>
      </c>
      <c r="E729" s="11">
        <f>단가대비표!O289</f>
        <v>0</v>
      </c>
      <c r="F729" s="12">
        <f>TRUNC(E729*D729,1)</f>
        <v>0</v>
      </c>
      <c r="G729" s="11">
        <f>단가대비표!P289</f>
        <v>130264</v>
      </c>
      <c r="H729" s="12">
        <f>TRUNC(G729*D729,1)</f>
        <v>15501.4</v>
      </c>
      <c r="I729" s="11">
        <f>단가대비표!V289</f>
        <v>0</v>
      </c>
      <c r="J729" s="12">
        <f>TRUNC(I729*D729,1)</f>
        <v>0</v>
      </c>
      <c r="K729" s="11">
        <f t="shared" si="160"/>
        <v>130264</v>
      </c>
      <c r="L729" s="12">
        <f t="shared" si="160"/>
        <v>15501.4</v>
      </c>
      <c r="M729" s="8" t="s">
        <v>52</v>
      </c>
      <c r="N729" s="5" t="s">
        <v>556</v>
      </c>
      <c r="O729" s="5" t="s">
        <v>80</v>
      </c>
      <c r="P729" s="5" t="s">
        <v>62</v>
      </c>
      <c r="Q729" s="5" t="s">
        <v>62</v>
      </c>
      <c r="R729" s="5" t="s">
        <v>63</v>
      </c>
      <c r="S729" s="1"/>
      <c r="T729" s="1"/>
      <c r="U729" s="1"/>
      <c r="V729" s="1">
        <v>1</v>
      </c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5" t="s">
        <v>52</v>
      </c>
      <c r="AK729" s="5" t="s">
        <v>2265</v>
      </c>
      <c r="AL729" s="5" t="s">
        <v>52</v>
      </c>
      <c r="AM729" s="5" t="s">
        <v>52</v>
      </c>
    </row>
    <row r="730" spans="1:39" ht="30" customHeight="1">
      <c r="A730" s="8" t="s">
        <v>88</v>
      </c>
      <c r="B730" s="8" t="s">
        <v>1483</v>
      </c>
      <c r="C730" s="8" t="s">
        <v>90</v>
      </c>
      <c r="D730" s="9">
        <v>1</v>
      </c>
      <c r="E730" s="11">
        <f>TRUNC(SUMIF(V727:V730, RIGHTB(O730, 1), H727:H730)*U730, 2)</f>
        <v>1000.72</v>
      </c>
      <c r="F730" s="12">
        <f>TRUNC(E730*D730,1)</f>
        <v>1000.7</v>
      </c>
      <c r="G730" s="11">
        <v>0</v>
      </c>
      <c r="H730" s="12">
        <f>TRUNC(G730*D730,1)</f>
        <v>0</v>
      </c>
      <c r="I730" s="11">
        <v>0</v>
      </c>
      <c r="J730" s="12">
        <f>TRUNC(I730*D730,1)</f>
        <v>0</v>
      </c>
      <c r="K730" s="11">
        <f t="shared" si="160"/>
        <v>1000.7</v>
      </c>
      <c r="L730" s="12">
        <f t="shared" si="160"/>
        <v>1000.7</v>
      </c>
      <c r="M730" s="8" t="s">
        <v>52</v>
      </c>
      <c r="N730" s="5" t="s">
        <v>556</v>
      </c>
      <c r="O730" s="5" t="s">
        <v>91</v>
      </c>
      <c r="P730" s="5" t="s">
        <v>62</v>
      </c>
      <c r="Q730" s="5" t="s">
        <v>62</v>
      </c>
      <c r="R730" s="5" t="s">
        <v>62</v>
      </c>
      <c r="S730" s="1">
        <v>1</v>
      </c>
      <c r="T730" s="1">
        <v>0</v>
      </c>
      <c r="U730" s="1">
        <v>0.03</v>
      </c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5" t="s">
        <v>52</v>
      </c>
      <c r="AK730" s="5" t="s">
        <v>2266</v>
      </c>
      <c r="AL730" s="5" t="s">
        <v>52</v>
      </c>
      <c r="AM730" s="5" t="s">
        <v>52</v>
      </c>
    </row>
    <row r="731" spans="1:39" ht="30" customHeight="1">
      <c r="A731" s="8" t="s">
        <v>1467</v>
      </c>
      <c r="B731" s="8" t="s">
        <v>52</v>
      </c>
      <c r="C731" s="8" t="s">
        <v>52</v>
      </c>
      <c r="D731" s="9"/>
      <c r="E731" s="11"/>
      <c r="F731" s="12">
        <f>TRUNC(SUMIF(N727:N730, N726, F727:F730),0)</f>
        <v>1000</v>
      </c>
      <c r="G731" s="11"/>
      <c r="H731" s="12">
        <f>TRUNC(SUMIF(N727:N730, N726, H727:H730),0)</f>
        <v>33357</v>
      </c>
      <c r="I731" s="11"/>
      <c r="J731" s="12">
        <f>TRUNC(SUMIF(N727:N730, N726, J727:J730),0)</f>
        <v>247</v>
      </c>
      <c r="K731" s="11"/>
      <c r="L731" s="12">
        <f>F731+H731+J731</f>
        <v>34604</v>
      </c>
      <c r="M731" s="8" t="s">
        <v>52</v>
      </c>
      <c r="N731" s="5" t="s">
        <v>94</v>
      </c>
      <c r="O731" s="5" t="s">
        <v>94</v>
      </c>
      <c r="P731" s="5" t="s">
        <v>52</v>
      </c>
      <c r="Q731" s="5" t="s">
        <v>52</v>
      </c>
      <c r="R731" s="5" t="s">
        <v>52</v>
      </c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5" t="s">
        <v>52</v>
      </c>
      <c r="AK731" s="5" t="s">
        <v>52</v>
      </c>
      <c r="AL731" s="5" t="s">
        <v>52</v>
      </c>
      <c r="AM731" s="5" t="s">
        <v>52</v>
      </c>
    </row>
    <row r="732" spans="1:39" ht="30" customHeight="1">
      <c r="A732" s="9"/>
      <c r="B732" s="9"/>
      <c r="C732" s="9"/>
      <c r="D732" s="9"/>
      <c r="E732" s="11"/>
      <c r="F732" s="12"/>
      <c r="G732" s="11"/>
      <c r="H732" s="12"/>
      <c r="I732" s="11"/>
      <c r="J732" s="12"/>
      <c r="K732" s="11"/>
      <c r="L732" s="12"/>
      <c r="M732" s="9"/>
    </row>
    <row r="733" spans="1:39" ht="30" customHeight="1">
      <c r="A733" s="24" t="s">
        <v>2267</v>
      </c>
      <c r="B733" s="24"/>
      <c r="C733" s="24"/>
      <c r="D733" s="24"/>
      <c r="E733" s="25"/>
      <c r="F733" s="26"/>
      <c r="G733" s="25"/>
      <c r="H733" s="26"/>
      <c r="I733" s="25"/>
      <c r="J733" s="26"/>
      <c r="K733" s="25"/>
      <c r="L733" s="26"/>
      <c r="M733" s="24"/>
      <c r="N733" s="2" t="s">
        <v>863</v>
      </c>
    </row>
    <row r="734" spans="1:39" ht="30" customHeight="1">
      <c r="A734" s="8" t="s">
        <v>2242</v>
      </c>
      <c r="B734" s="8" t="s">
        <v>2243</v>
      </c>
      <c r="C734" s="8" t="s">
        <v>2244</v>
      </c>
      <c r="D734" s="9">
        <v>0.57999999999999996</v>
      </c>
      <c r="E734" s="11">
        <f>단가대비표!O27</f>
        <v>0</v>
      </c>
      <c r="F734" s="12">
        <f>TRUNC(E734*D734,1)</f>
        <v>0</v>
      </c>
      <c r="G734" s="11">
        <f>단가대비표!P27</f>
        <v>0</v>
      </c>
      <c r="H734" s="12">
        <f>TRUNC(G734*D734,1)</f>
        <v>0</v>
      </c>
      <c r="I734" s="11">
        <f>단가대비표!V27</f>
        <v>575</v>
      </c>
      <c r="J734" s="12">
        <f>TRUNC(I734*D734,1)</f>
        <v>333.5</v>
      </c>
      <c r="K734" s="11">
        <f t="shared" ref="K734:L737" si="161">TRUNC(E734+G734+I734,1)</f>
        <v>575</v>
      </c>
      <c r="L734" s="12">
        <f t="shared" si="161"/>
        <v>333.5</v>
      </c>
      <c r="M734" s="8" t="s">
        <v>52</v>
      </c>
      <c r="N734" s="5" t="s">
        <v>863</v>
      </c>
      <c r="O734" s="5" t="s">
        <v>2245</v>
      </c>
      <c r="P734" s="5" t="s">
        <v>62</v>
      </c>
      <c r="Q734" s="5" t="s">
        <v>62</v>
      </c>
      <c r="R734" s="5" t="s">
        <v>63</v>
      </c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5" t="s">
        <v>52</v>
      </c>
      <c r="AK734" s="5" t="s">
        <v>2268</v>
      </c>
      <c r="AL734" s="5" t="s">
        <v>52</v>
      </c>
      <c r="AM734" s="5" t="s">
        <v>52</v>
      </c>
    </row>
    <row r="735" spans="1:39" ht="30" customHeight="1">
      <c r="A735" s="8" t="s">
        <v>2247</v>
      </c>
      <c r="B735" s="8" t="s">
        <v>78</v>
      </c>
      <c r="C735" s="8" t="s">
        <v>79</v>
      </c>
      <c r="D735" s="9">
        <v>0.14199999999999999</v>
      </c>
      <c r="E735" s="11">
        <f>단가대비표!O293</f>
        <v>0</v>
      </c>
      <c r="F735" s="12">
        <f>TRUNC(E735*D735,1)</f>
        <v>0</v>
      </c>
      <c r="G735" s="11">
        <f>단가대비표!P293</f>
        <v>150052</v>
      </c>
      <c r="H735" s="12">
        <f>TRUNC(G735*D735,1)</f>
        <v>21307.3</v>
      </c>
      <c r="I735" s="11">
        <f>단가대비표!V293</f>
        <v>0</v>
      </c>
      <c r="J735" s="12">
        <f>TRUNC(I735*D735,1)</f>
        <v>0</v>
      </c>
      <c r="K735" s="11">
        <f t="shared" si="161"/>
        <v>150052</v>
      </c>
      <c r="L735" s="12">
        <f t="shared" si="161"/>
        <v>21307.3</v>
      </c>
      <c r="M735" s="8" t="s">
        <v>52</v>
      </c>
      <c r="N735" s="5" t="s">
        <v>863</v>
      </c>
      <c r="O735" s="5" t="s">
        <v>2248</v>
      </c>
      <c r="P735" s="5" t="s">
        <v>62</v>
      </c>
      <c r="Q735" s="5" t="s">
        <v>62</v>
      </c>
      <c r="R735" s="5" t="s">
        <v>63</v>
      </c>
      <c r="S735" s="1"/>
      <c r="T735" s="1"/>
      <c r="U735" s="1"/>
      <c r="V735" s="1">
        <v>1</v>
      </c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5" t="s">
        <v>52</v>
      </c>
      <c r="AK735" s="5" t="s">
        <v>2269</v>
      </c>
      <c r="AL735" s="5" t="s">
        <v>52</v>
      </c>
      <c r="AM735" s="5" t="s">
        <v>52</v>
      </c>
    </row>
    <row r="736" spans="1:39" ht="30" customHeight="1">
      <c r="A736" s="8" t="s">
        <v>77</v>
      </c>
      <c r="B736" s="8" t="s">
        <v>78</v>
      </c>
      <c r="C736" s="8" t="s">
        <v>79</v>
      </c>
      <c r="D736" s="9">
        <v>0.14199999999999999</v>
      </c>
      <c r="E736" s="11">
        <f>단가대비표!O289</f>
        <v>0</v>
      </c>
      <c r="F736" s="12">
        <f>TRUNC(E736*D736,1)</f>
        <v>0</v>
      </c>
      <c r="G736" s="11">
        <f>단가대비표!P289</f>
        <v>130264</v>
      </c>
      <c r="H736" s="12">
        <f>TRUNC(G736*D736,1)</f>
        <v>18497.400000000001</v>
      </c>
      <c r="I736" s="11">
        <f>단가대비표!V289</f>
        <v>0</v>
      </c>
      <c r="J736" s="12">
        <f>TRUNC(I736*D736,1)</f>
        <v>0</v>
      </c>
      <c r="K736" s="11">
        <f t="shared" si="161"/>
        <v>130264</v>
      </c>
      <c r="L736" s="12">
        <f t="shared" si="161"/>
        <v>18497.400000000001</v>
      </c>
      <c r="M736" s="8" t="s">
        <v>52</v>
      </c>
      <c r="N736" s="5" t="s">
        <v>863</v>
      </c>
      <c r="O736" s="5" t="s">
        <v>80</v>
      </c>
      <c r="P736" s="5" t="s">
        <v>62</v>
      </c>
      <c r="Q736" s="5" t="s">
        <v>62</v>
      </c>
      <c r="R736" s="5" t="s">
        <v>63</v>
      </c>
      <c r="S736" s="1"/>
      <c r="T736" s="1"/>
      <c r="U736" s="1"/>
      <c r="V736" s="1">
        <v>1</v>
      </c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5" t="s">
        <v>52</v>
      </c>
      <c r="AK736" s="5" t="s">
        <v>2270</v>
      </c>
      <c r="AL736" s="5" t="s">
        <v>52</v>
      </c>
      <c r="AM736" s="5" t="s">
        <v>52</v>
      </c>
    </row>
    <row r="737" spans="1:39" ht="30" customHeight="1">
      <c r="A737" s="8" t="s">
        <v>88</v>
      </c>
      <c r="B737" s="8" t="s">
        <v>1483</v>
      </c>
      <c r="C737" s="8" t="s">
        <v>90</v>
      </c>
      <c r="D737" s="9">
        <v>1</v>
      </c>
      <c r="E737" s="11">
        <f>TRUNC(SUMIF(V734:V737, RIGHTB(O737, 1), H734:H737)*U737, 2)</f>
        <v>1194.1400000000001</v>
      </c>
      <c r="F737" s="12">
        <f>TRUNC(E737*D737,1)</f>
        <v>1194.0999999999999</v>
      </c>
      <c r="G737" s="11">
        <v>0</v>
      </c>
      <c r="H737" s="12">
        <f>TRUNC(G737*D737,1)</f>
        <v>0</v>
      </c>
      <c r="I737" s="11">
        <v>0</v>
      </c>
      <c r="J737" s="12">
        <f>TRUNC(I737*D737,1)</f>
        <v>0</v>
      </c>
      <c r="K737" s="11">
        <f t="shared" si="161"/>
        <v>1194.0999999999999</v>
      </c>
      <c r="L737" s="12">
        <f t="shared" si="161"/>
        <v>1194.0999999999999</v>
      </c>
      <c r="M737" s="8" t="s">
        <v>52</v>
      </c>
      <c r="N737" s="5" t="s">
        <v>863</v>
      </c>
      <c r="O737" s="5" t="s">
        <v>91</v>
      </c>
      <c r="P737" s="5" t="s">
        <v>62</v>
      </c>
      <c r="Q737" s="5" t="s">
        <v>62</v>
      </c>
      <c r="R737" s="5" t="s">
        <v>62</v>
      </c>
      <c r="S737" s="1">
        <v>1</v>
      </c>
      <c r="T737" s="1">
        <v>0</v>
      </c>
      <c r="U737" s="1">
        <v>0.03</v>
      </c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5" t="s">
        <v>52</v>
      </c>
      <c r="AK737" s="5" t="s">
        <v>2271</v>
      </c>
      <c r="AL737" s="5" t="s">
        <v>52</v>
      </c>
      <c r="AM737" s="5" t="s">
        <v>52</v>
      </c>
    </row>
    <row r="738" spans="1:39" ht="30" customHeight="1">
      <c r="A738" s="8" t="s">
        <v>1467</v>
      </c>
      <c r="B738" s="8" t="s">
        <v>52</v>
      </c>
      <c r="C738" s="8" t="s">
        <v>52</v>
      </c>
      <c r="D738" s="9"/>
      <c r="E738" s="11"/>
      <c r="F738" s="12">
        <f>TRUNC(SUMIF(N734:N737, N733, F734:F737),0)</f>
        <v>1194</v>
      </c>
      <c r="G738" s="11"/>
      <c r="H738" s="12">
        <f>TRUNC(SUMIF(N734:N737, N733, H734:H737),0)</f>
        <v>39804</v>
      </c>
      <c r="I738" s="11"/>
      <c r="J738" s="12">
        <f>TRUNC(SUMIF(N734:N737, N733, J734:J737),0)</f>
        <v>333</v>
      </c>
      <c r="K738" s="11"/>
      <c r="L738" s="12">
        <f>F738+H738+J738</f>
        <v>41331</v>
      </c>
      <c r="M738" s="8" t="s">
        <v>52</v>
      </c>
      <c r="N738" s="5" t="s">
        <v>94</v>
      </c>
      <c r="O738" s="5" t="s">
        <v>94</v>
      </c>
      <c r="P738" s="5" t="s">
        <v>52</v>
      </c>
      <c r="Q738" s="5" t="s">
        <v>52</v>
      </c>
      <c r="R738" s="5" t="s">
        <v>52</v>
      </c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5" t="s">
        <v>52</v>
      </c>
      <c r="AK738" s="5" t="s">
        <v>52</v>
      </c>
      <c r="AL738" s="5" t="s">
        <v>52</v>
      </c>
      <c r="AM738" s="5" t="s">
        <v>52</v>
      </c>
    </row>
    <row r="739" spans="1:39" ht="30" customHeight="1">
      <c r="A739" s="9"/>
      <c r="B739" s="9"/>
      <c r="C739" s="9"/>
      <c r="D739" s="9"/>
      <c r="E739" s="11"/>
      <c r="F739" s="12"/>
      <c r="G739" s="11"/>
      <c r="H739" s="12"/>
      <c r="I739" s="11"/>
      <c r="J739" s="12"/>
      <c r="K739" s="11"/>
      <c r="L739" s="12"/>
      <c r="M739" s="9"/>
    </row>
    <row r="740" spans="1:39" ht="30" customHeight="1">
      <c r="A740" s="24" t="s">
        <v>2272</v>
      </c>
      <c r="B740" s="24"/>
      <c r="C740" s="24"/>
      <c r="D740" s="24"/>
      <c r="E740" s="25"/>
      <c r="F740" s="26"/>
      <c r="G740" s="25"/>
      <c r="H740" s="26"/>
      <c r="I740" s="25"/>
      <c r="J740" s="26"/>
      <c r="K740" s="25"/>
      <c r="L740" s="26"/>
      <c r="M740" s="24"/>
      <c r="N740" s="2" t="s">
        <v>560</v>
      </c>
    </row>
    <row r="741" spans="1:39" ht="30" customHeight="1">
      <c r="A741" s="8" t="s">
        <v>2242</v>
      </c>
      <c r="B741" s="8" t="s">
        <v>2243</v>
      </c>
      <c r="C741" s="8" t="s">
        <v>2244</v>
      </c>
      <c r="D741" s="9">
        <v>0.57999999999999996</v>
      </c>
      <c r="E741" s="11">
        <f>단가대비표!O27</f>
        <v>0</v>
      </c>
      <c r="F741" s="12">
        <f>TRUNC(E741*D741,1)</f>
        <v>0</v>
      </c>
      <c r="G741" s="11">
        <f>단가대비표!P27</f>
        <v>0</v>
      </c>
      <c r="H741" s="12">
        <f>TRUNC(G741*D741,1)</f>
        <v>0</v>
      </c>
      <c r="I741" s="11">
        <f>단가대비표!V27</f>
        <v>575</v>
      </c>
      <c r="J741" s="12">
        <f>TRUNC(I741*D741,1)</f>
        <v>333.5</v>
      </c>
      <c r="K741" s="11">
        <f t="shared" ref="K741:L744" si="162">TRUNC(E741+G741+I741,1)</f>
        <v>575</v>
      </c>
      <c r="L741" s="12">
        <f t="shared" si="162"/>
        <v>333.5</v>
      </c>
      <c r="M741" s="8" t="s">
        <v>52</v>
      </c>
      <c r="N741" s="5" t="s">
        <v>560</v>
      </c>
      <c r="O741" s="5" t="s">
        <v>2245</v>
      </c>
      <c r="P741" s="5" t="s">
        <v>62</v>
      </c>
      <c r="Q741" s="5" t="s">
        <v>62</v>
      </c>
      <c r="R741" s="5" t="s">
        <v>63</v>
      </c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5" t="s">
        <v>52</v>
      </c>
      <c r="AK741" s="5" t="s">
        <v>2273</v>
      </c>
      <c r="AL741" s="5" t="s">
        <v>52</v>
      </c>
      <c r="AM741" s="5" t="s">
        <v>52</v>
      </c>
    </row>
    <row r="742" spans="1:39" ht="30" customHeight="1">
      <c r="A742" s="8" t="s">
        <v>2247</v>
      </c>
      <c r="B742" s="8" t="s">
        <v>78</v>
      </c>
      <c r="C742" s="8" t="s">
        <v>79</v>
      </c>
      <c r="D742" s="9">
        <v>0.14199999999999999</v>
      </c>
      <c r="E742" s="11">
        <f>단가대비표!O293</f>
        <v>0</v>
      </c>
      <c r="F742" s="12">
        <f>TRUNC(E742*D742,1)</f>
        <v>0</v>
      </c>
      <c r="G742" s="11">
        <f>단가대비표!P293</f>
        <v>150052</v>
      </c>
      <c r="H742" s="12">
        <f>TRUNC(G742*D742,1)</f>
        <v>21307.3</v>
      </c>
      <c r="I742" s="11">
        <f>단가대비표!V293</f>
        <v>0</v>
      </c>
      <c r="J742" s="12">
        <f>TRUNC(I742*D742,1)</f>
        <v>0</v>
      </c>
      <c r="K742" s="11">
        <f t="shared" si="162"/>
        <v>150052</v>
      </c>
      <c r="L742" s="12">
        <f t="shared" si="162"/>
        <v>21307.3</v>
      </c>
      <c r="M742" s="8" t="s">
        <v>52</v>
      </c>
      <c r="N742" s="5" t="s">
        <v>560</v>
      </c>
      <c r="O742" s="5" t="s">
        <v>2248</v>
      </c>
      <c r="P742" s="5" t="s">
        <v>62</v>
      </c>
      <c r="Q742" s="5" t="s">
        <v>62</v>
      </c>
      <c r="R742" s="5" t="s">
        <v>63</v>
      </c>
      <c r="S742" s="1"/>
      <c r="T742" s="1"/>
      <c r="U742" s="1"/>
      <c r="V742" s="1">
        <v>1</v>
      </c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5" t="s">
        <v>52</v>
      </c>
      <c r="AK742" s="5" t="s">
        <v>2274</v>
      </c>
      <c r="AL742" s="5" t="s">
        <v>52</v>
      </c>
      <c r="AM742" s="5" t="s">
        <v>52</v>
      </c>
    </row>
    <row r="743" spans="1:39" ht="30" customHeight="1">
      <c r="A743" s="8" t="s">
        <v>77</v>
      </c>
      <c r="B743" s="8" t="s">
        <v>78</v>
      </c>
      <c r="C743" s="8" t="s">
        <v>79</v>
      </c>
      <c r="D743" s="9">
        <v>0.14199999999999999</v>
      </c>
      <c r="E743" s="11">
        <f>단가대비표!O289</f>
        <v>0</v>
      </c>
      <c r="F743" s="12">
        <f>TRUNC(E743*D743,1)</f>
        <v>0</v>
      </c>
      <c r="G743" s="11">
        <f>단가대비표!P289</f>
        <v>130264</v>
      </c>
      <c r="H743" s="12">
        <f>TRUNC(G743*D743,1)</f>
        <v>18497.400000000001</v>
      </c>
      <c r="I743" s="11">
        <f>단가대비표!V289</f>
        <v>0</v>
      </c>
      <c r="J743" s="12">
        <f>TRUNC(I743*D743,1)</f>
        <v>0</v>
      </c>
      <c r="K743" s="11">
        <f t="shared" si="162"/>
        <v>130264</v>
      </c>
      <c r="L743" s="12">
        <f t="shared" si="162"/>
        <v>18497.400000000001</v>
      </c>
      <c r="M743" s="8" t="s">
        <v>52</v>
      </c>
      <c r="N743" s="5" t="s">
        <v>560</v>
      </c>
      <c r="O743" s="5" t="s">
        <v>80</v>
      </c>
      <c r="P743" s="5" t="s">
        <v>62</v>
      </c>
      <c r="Q743" s="5" t="s">
        <v>62</v>
      </c>
      <c r="R743" s="5" t="s">
        <v>63</v>
      </c>
      <c r="S743" s="1"/>
      <c r="T743" s="1"/>
      <c r="U743" s="1"/>
      <c r="V743" s="1">
        <v>1</v>
      </c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5" t="s">
        <v>52</v>
      </c>
      <c r="AK743" s="5" t="s">
        <v>2275</v>
      </c>
      <c r="AL743" s="5" t="s">
        <v>52</v>
      </c>
      <c r="AM743" s="5" t="s">
        <v>52</v>
      </c>
    </row>
    <row r="744" spans="1:39" ht="30" customHeight="1">
      <c r="A744" s="8" t="s">
        <v>88</v>
      </c>
      <c r="B744" s="8" t="s">
        <v>1483</v>
      </c>
      <c r="C744" s="8" t="s">
        <v>90</v>
      </c>
      <c r="D744" s="9">
        <v>1</v>
      </c>
      <c r="E744" s="11">
        <f>TRUNC(SUMIF(V741:V744, RIGHTB(O744, 1), H741:H744)*U744, 2)</f>
        <v>1194.1400000000001</v>
      </c>
      <c r="F744" s="12">
        <f>TRUNC(E744*D744,1)</f>
        <v>1194.0999999999999</v>
      </c>
      <c r="G744" s="11">
        <v>0</v>
      </c>
      <c r="H744" s="12">
        <f>TRUNC(G744*D744,1)</f>
        <v>0</v>
      </c>
      <c r="I744" s="11">
        <v>0</v>
      </c>
      <c r="J744" s="12">
        <f>TRUNC(I744*D744,1)</f>
        <v>0</v>
      </c>
      <c r="K744" s="11">
        <f t="shared" si="162"/>
        <v>1194.0999999999999</v>
      </c>
      <c r="L744" s="12">
        <f t="shared" si="162"/>
        <v>1194.0999999999999</v>
      </c>
      <c r="M744" s="8" t="s">
        <v>52</v>
      </c>
      <c r="N744" s="5" t="s">
        <v>560</v>
      </c>
      <c r="O744" s="5" t="s">
        <v>91</v>
      </c>
      <c r="P744" s="5" t="s">
        <v>62</v>
      </c>
      <c r="Q744" s="5" t="s">
        <v>62</v>
      </c>
      <c r="R744" s="5" t="s">
        <v>62</v>
      </c>
      <c r="S744" s="1">
        <v>1</v>
      </c>
      <c r="T744" s="1">
        <v>0</v>
      </c>
      <c r="U744" s="1">
        <v>0.03</v>
      </c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5" t="s">
        <v>52</v>
      </c>
      <c r="AK744" s="5" t="s">
        <v>2276</v>
      </c>
      <c r="AL744" s="5" t="s">
        <v>52</v>
      </c>
      <c r="AM744" s="5" t="s">
        <v>52</v>
      </c>
    </row>
    <row r="745" spans="1:39" ht="30" customHeight="1">
      <c r="A745" s="8" t="s">
        <v>1467</v>
      </c>
      <c r="B745" s="8" t="s">
        <v>52</v>
      </c>
      <c r="C745" s="8" t="s">
        <v>52</v>
      </c>
      <c r="D745" s="9"/>
      <c r="E745" s="11"/>
      <c r="F745" s="12">
        <f>TRUNC(SUMIF(N741:N744, N740, F741:F744),0)</f>
        <v>1194</v>
      </c>
      <c r="G745" s="11"/>
      <c r="H745" s="12">
        <f>TRUNC(SUMIF(N741:N744, N740, H741:H744),0)</f>
        <v>39804</v>
      </c>
      <c r="I745" s="11"/>
      <c r="J745" s="12">
        <f>TRUNC(SUMIF(N741:N744, N740, J741:J744),0)</f>
        <v>333</v>
      </c>
      <c r="K745" s="11"/>
      <c r="L745" s="12">
        <f>F745+H745+J745</f>
        <v>41331</v>
      </c>
      <c r="M745" s="8" t="s">
        <v>52</v>
      </c>
      <c r="N745" s="5" t="s">
        <v>94</v>
      </c>
      <c r="O745" s="5" t="s">
        <v>94</v>
      </c>
      <c r="P745" s="5" t="s">
        <v>52</v>
      </c>
      <c r="Q745" s="5" t="s">
        <v>52</v>
      </c>
      <c r="R745" s="5" t="s">
        <v>52</v>
      </c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5" t="s">
        <v>52</v>
      </c>
      <c r="AK745" s="5" t="s">
        <v>52</v>
      </c>
      <c r="AL745" s="5" t="s">
        <v>52</v>
      </c>
      <c r="AM745" s="5" t="s">
        <v>52</v>
      </c>
    </row>
    <row r="746" spans="1:39" ht="30" customHeight="1">
      <c r="A746" s="9"/>
      <c r="B746" s="9"/>
      <c r="C746" s="9"/>
      <c r="D746" s="9"/>
      <c r="E746" s="11"/>
      <c r="F746" s="12"/>
      <c r="G746" s="11"/>
      <c r="H746" s="12"/>
      <c r="I746" s="11"/>
      <c r="J746" s="12"/>
      <c r="K746" s="11"/>
      <c r="L746" s="12"/>
      <c r="M746" s="9"/>
    </row>
    <row r="747" spans="1:39" ht="30" customHeight="1">
      <c r="A747" s="24" t="s">
        <v>2277</v>
      </c>
      <c r="B747" s="24"/>
      <c r="C747" s="24"/>
      <c r="D747" s="24"/>
      <c r="E747" s="25"/>
      <c r="F747" s="26"/>
      <c r="G747" s="25"/>
      <c r="H747" s="26"/>
      <c r="I747" s="25"/>
      <c r="J747" s="26"/>
      <c r="K747" s="25"/>
      <c r="L747" s="26"/>
      <c r="M747" s="24"/>
      <c r="N747" s="2" t="s">
        <v>564</v>
      </c>
    </row>
    <row r="748" spans="1:39" ht="30" customHeight="1">
      <c r="A748" s="8" t="s">
        <v>2242</v>
      </c>
      <c r="B748" s="8" t="s">
        <v>2243</v>
      </c>
      <c r="C748" s="8" t="s">
        <v>2244</v>
      </c>
      <c r="D748" s="9">
        <v>0.73</v>
      </c>
      <c r="E748" s="11">
        <f>단가대비표!O27</f>
        <v>0</v>
      </c>
      <c r="F748" s="12">
        <f>TRUNC(E748*D748,1)</f>
        <v>0</v>
      </c>
      <c r="G748" s="11">
        <f>단가대비표!P27</f>
        <v>0</v>
      </c>
      <c r="H748" s="12">
        <f>TRUNC(G748*D748,1)</f>
        <v>0</v>
      </c>
      <c r="I748" s="11">
        <f>단가대비표!V27</f>
        <v>575</v>
      </c>
      <c r="J748" s="12">
        <f>TRUNC(I748*D748,1)</f>
        <v>419.7</v>
      </c>
      <c r="K748" s="11">
        <f t="shared" ref="K748:L751" si="163">TRUNC(E748+G748+I748,1)</f>
        <v>575</v>
      </c>
      <c r="L748" s="12">
        <f t="shared" si="163"/>
        <v>419.7</v>
      </c>
      <c r="M748" s="8" t="s">
        <v>52</v>
      </c>
      <c r="N748" s="5" t="s">
        <v>564</v>
      </c>
      <c r="O748" s="5" t="s">
        <v>2245</v>
      </c>
      <c r="P748" s="5" t="s">
        <v>62</v>
      </c>
      <c r="Q748" s="5" t="s">
        <v>62</v>
      </c>
      <c r="R748" s="5" t="s">
        <v>63</v>
      </c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5" t="s">
        <v>52</v>
      </c>
      <c r="AK748" s="5" t="s">
        <v>2278</v>
      </c>
      <c r="AL748" s="5" t="s">
        <v>52</v>
      </c>
      <c r="AM748" s="5" t="s">
        <v>52</v>
      </c>
    </row>
    <row r="749" spans="1:39" ht="30" customHeight="1">
      <c r="A749" s="8" t="s">
        <v>2247</v>
      </c>
      <c r="B749" s="8" t="s">
        <v>78</v>
      </c>
      <c r="C749" s="8" t="s">
        <v>79</v>
      </c>
      <c r="D749" s="9">
        <v>0.16500000000000001</v>
      </c>
      <c r="E749" s="11">
        <f>단가대비표!O293</f>
        <v>0</v>
      </c>
      <c r="F749" s="12">
        <f>TRUNC(E749*D749,1)</f>
        <v>0</v>
      </c>
      <c r="G749" s="11">
        <f>단가대비표!P293</f>
        <v>150052</v>
      </c>
      <c r="H749" s="12">
        <f>TRUNC(G749*D749,1)</f>
        <v>24758.5</v>
      </c>
      <c r="I749" s="11">
        <f>단가대비표!V293</f>
        <v>0</v>
      </c>
      <c r="J749" s="12">
        <f>TRUNC(I749*D749,1)</f>
        <v>0</v>
      </c>
      <c r="K749" s="11">
        <f t="shared" si="163"/>
        <v>150052</v>
      </c>
      <c r="L749" s="12">
        <f t="shared" si="163"/>
        <v>24758.5</v>
      </c>
      <c r="M749" s="8" t="s">
        <v>52</v>
      </c>
      <c r="N749" s="5" t="s">
        <v>564</v>
      </c>
      <c r="O749" s="5" t="s">
        <v>2248</v>
      </c>
      <c r="P749" s="5" t="s">
        <v>62</v>
      </c>
      <c r="Q749" s="5" t="s">
        <v>62</v>
      </c>
      <c r="R749" s="5" t="s">
        <v>63</v>
      </c>
      <c r="S749" s="1"/>
      <c r="T749" s="1"/>
      <c r="U749" s="1"/>
      <c r="V749" s="1">
        <v>1</v>
      </c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5" t="s">
        <v>52</v>
      </c>
      <c r="AK749" s="5" t="s">
        <v>2279</v>
      </c>
      <c r="AL749" s="5" t="s">
        <v>52</v>
      </c>
      <c r="AM749" s="5" t="s">
        <v>52</v>
      </c>
    </row>
    <row r="750" spans="1:39" ht="30" customHeight="1">
      <c r="A750" s="8" t="s">
        <v>77</v>
      </c>
      <c r="B750" s="8" t="s">
        <v>78</v>
      </c>
      <c r="C750" s="8" t="s">
        <v>79</v>
      </c>
      <c r="D750" s="9">
        <v>0.16500000000000001</v>
      </c>
      <c r="E750" s="11">
        <f>단가대비표!O289</f>
        <v>0</v>
      </c>
      <c r="F750" s="12">
        <f>TRUNC(E750*D750,1)</f>
        <v>0</v>
      </c>
      <c r="G750" s="11">
        <f>단가대비표!P289</f>
        <v>130264</v>
      </c>
      <c r="H750" s="12">
        <f>TRUNC(G750*D750,1)</f>
        <v>21493.5</v>
      </c>
      <c r="I750" s="11">
        <f>단가대비표!V289</f>
        <v>0</v>
      </c>
      <c r="J750" s="12">
        <f>TRUNC(I750*D750,1)</f>
        <v>0</v>
      </c>
      <c r="K750" s="11">
        <f t="shared" si="163"/>
        <v>130264</v>
      </c>
      <c r="L750" s="12">
        <f t="shared" si="163"/>
        <v>21493.5</v>
      </c>
      <c r="M750" s="8" t="s">
        <v>52</v>
      </c>
      <c r="N750" s="5" t="s">
        <v>564</v>
      </c>
      <c r="O750" s="5" t="s">
        <v>80</v>
      </c>
      <c r="P750" s="5" t="s">
        <v>62</v>
      </c>
      <c r="Q750" s="5" t="s">
        <v>62</v>
      </c>
      <c r="R750" s="5" t="s">
        <v>63</v>
      </c>
      <c r="S750" s="1"/>
      <c r="T750" s="1"/>
      <c r="U750" s="1"/>
      <c r="V750" s="1">
        <v>1</v>
      </c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5" t="s">
        <v>52</v>
      </c>
      <c r="AK750" s="5" t="s">
        <v>2280</v>
      </c>
      <c r="AL750" s="5" t="s">
        <v>52</v>
      </c>
      <c r="AM750" s="5" t="s">
        <v>52</v>
      </c>
    </row>
    <row r="751" spans="1:39" ht="30" customHeight="1">
      <c r="A751" s="8" t="s">
        <v>88</v>
      </c>
      <c r="B751" s="8" t="s">
        <v>1483</v>
      </c>
      <c r="C751" s="8" t="s">
        <v>90</v>
      </c>
      <c r="D751" s="9">
        <v>1</v>
      </c>
      <c r="E751" s="11">
        <f>TRUNC(SUMIF(V748:V751, RIGHTB(O751, 1), H748:H751)*U751, 2)</f>
        <v>1387.56</v>
      </c>
      <c r="F751" s="12">
        <f>TRUNC(E751*D751,1)</f>
        <v>1387.5</v>
      </c>
      <c r="G751" s="11">
        <v>0</v>
      </c>
      <c r="H751" s="12">
        <f>TRUNC(G751*D751,1)</f>
        <v>0</v>
      </c>
      <c r="I751" s="11">
        <v>0</v>
      </c>
      <c r="J751" s="12">
        <f>TRUNC(I751*D751,1)</f>
        <v>0</v>
      </c>
      <c r="K751" s="11">
        <f t="shared" si="163"/>
        <v>1387.5</v>
      </c>
      <c r="L751" s="12">
        <f t="shared" si="163"/>
        <v>1387.5</v>
      </c>
      <c r="M751" s="8" t="s">
        <v>52</v>
      </c>
      <c r="N751" s="5" t="s">
        <v>564</v>
      </c>
      <c r="O751" s="5" t="s">
        <v>91</v>
      </c>
      <c r="P751" s="5" t="s">
        <v>62</v>
      </c>
      <c r="Q751" s="5" t="s">
        <v>62</v>
      </c>
      <c r="R751" s="5" t="s">
        <v>62</v>
      </c>
      <c r="S751" s="1">
        <v>1</v>
      </c>
      <c r="T751" s="1">
        <v>0</v>
      </c>
      <c r="U751" s="1">
        <v>0.03</v>
      </c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5" t="s">
        <v>52</v>
      </c>
      <c r="AK751" s="5" t="s">
        <v>2281</v>
      </c>
      <c r="AL751" s="5" t="s">
        <v>52</v>
      </c>
      <c r="AM751" s="5" t="s">
        <v>52</v>
      </c>
    </row>
    <row r="752" spans="1:39" ht="30" customHeight="1">
      <c r="A752" s="8" t="s">
        <v>1467</v>
      </c>
      <c r="B752" s="8" t="s">
        <v>52</v>
      </c>
      <c r="C752" s="8" t="s">
        <v>52</v>
      </c>
      <c r="D752" s="9"/>
      <c r="E752" s="11"/>
      <c r="F752" s="12">
        <f>TRUNC(SUMIF(N748:N751, N747, F748:F751),0)</f>
        <v>1387</v>
      </c>
      <c r="G752" s="11"/>
      <c r="H752" s="12">
        <f>TRUNC(SUMIF(N748:N751, N747, H748:H751),0)</f>
        <v>46252</v>
      </c>
      <c r="I752" s="11"/>
      <c r="J752" s="12">
        <f>TRUNC(SUMIF(N748:N751, N747, J748:J751),0)</f>
        <v>419</v>
      </c>
      <c r="K752" s="11"/>
      <c r="L752" s="12">
        <f>F752+H752+J752</f>
        <v>48058</v>
      </c>
      <c r="M752" s="8" t="s">
        <v>52</v>
      </c>
      <c r="N752" s="5" t="s">
        <v>94</v>
      </c>
      <c r="O752" s="5" t="s">
        <v>94</v>
      </c>
      <c r="P752" s="5" t="s">
        <v>52</v>
      </c>
      <c r="Q752" s="5" t="s">
        <v>52</v>
      </c>
      <c r="R752" s="5" t="s">
        <v>52</v>
      </c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5" t="s">
        <v>52</v>
      </c>
      <c r="AK752" s="5" t="s">
        <v>52</v>
      </c>
      <c r="AL752" s="5" t="s">
        <v>52</v>
      </c>
      <c r="AM752" s="5" t="s">
        <v>52</v>
      </c>
    </row>
    <row r="753" spans="1:39" ht="30" customHeight="1">
      <c r="A753" s="9"/>
      <c r="B753" s="9"/>
      <c r="C753" s="9"/>
      <c r="D753" s="9"/>
      <c r="E753" s="11"/>
      <c r="F753" s="12"/>
      <c r="G753" s="11"/>
      <c r="H753" s="12"/>
      <c r="I753" s="11"/>
      <c r="J753" s="12"/>
      <c r="K753" s="11"/>
      <c r="L753" s="12"/>
      <c r="M753" s="9"/>
    </row>
    <row r="754" spans="1:39" ht="30" customHeight="1">
      <c r="A754" s="24" t="s">
        <v>2282</v>
      </c>
      <c r="B754" s="24"/>
      <c r="C754" s="24"/>
      <c r="D754" s="24"/>
      <c r="E754" s="25"/>
      <c r="F754" s="26"/>
      <c r="G754" s="25"/>
      <c r="H754" s="26"/>
      <c r="I754" s="25"/>
      <c r="J754" s="26"/>
      <c r="K754" s="25"/>
      <c r="L754" s="26"/>
      <c r="M754" s="24"/>
      <c r="N754" s="2" t="s">
        <v>867</v>
      </c>
    </row>
    <row r="755" spans="1:39" ht="30" customHeight="1">
      <c r="A755" s="8" t="s">
        <v>2242</v>
      </c>
      <c r="B755" s="8" t="s">
        <v>2243</v>
      </c>
      <c r="C755" s="8" t="s">
        <v>2244</v>
      </c>
      <c r="D755" s="9">
        <v>1.03</v>
      </c>
      <c r="E755" s="11">
        <f>단가대비표!O27</f>
        <v>0</v>
      </c>
      <c r="F755" s="12">
        <f>TRUNC(E755*D755,1)</f>
        <v>0</v>
      </c>
      <c r="G755" s="11">
        <f>단가대비표!P27</f>
        <v>0</v>
      </c>
      <c r="H755" s="12">
        <f>TRUNC(G755*D755,1)</f>
        <v>0</v>
      </c>
      <c r="I755" s="11">
        <f>단가대비표!V27</f>
        <v>575</v>
      </c>
      <c r="J755" s="12">
        <f>TRUNC(I755*D755,1)</f>
        <v>592.20000000000005</v>
      </c>
      <c r="K755" s="11">
        <f t="shared" ref="K755:L758" si="164">TRUNC(E755+G755+I755,1)</f>
        <v>575</v>
      </c>
      <c r="L755" s="12">
        <f t="shared" si="164"/>
        <v>592.20000000000005</v>
      </c>
      <c r="M755" s="8" t="s">
        <v>52</v>
      </c>
      <c r="N755" s="5" t="s">
        <v>867</v>
      </c>
      <c r="O755" s="5" t="s">
        <v>2245</v>
      </c>
      <c r="P755" s="5" t="s">
        <v>62</v>
      </c>
      <c r="Q755" s="5" t="s">
        <v>62</v>
      </c>
      <c r="R755" s="5" t="s">
        <v>63</v>
      </c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5" t="s">
        <v>52</v>
      </c>
      <c r="AK755" s="5" t="s">
        <v>2283</v>
      </c>
      <c r="AL755" s="5" t="s">
        <v>52</v>
      </c>
      <c r="AM755" s="5" t="s">
        <v>52</v>
      </c>
    </row>
    <row r="756" spans="1:39" ht="30" customHeight="1">
      <c r="A756" s="8" t="s">
        <v>2247</v>
      </c>
      <c r="B756" s="8" t="s">
        <v>78</v>
      </c>
      <c r="C756" s="8" t="s">
        <v>79</v>
      </c>
      <c r="D756" s="9">
        <v>0.21</v>
      </c>
      <c r="E756" s="11">
        <f>단가대비표!O293</f>
        <v>0</v>
      </c>
      <c r="F756" s="12">
        <f>TRUNC(E756*D756,1)</f>
        <v>0</v>
      </c>
      <c r="G756" s="11">
        <f>단가대비표!P293</f>
        <v>150052</v>
      </c>
      <c r="H756" s="12">
        <f>TRUNC(G756*D756,1)</f>
        <v>31510.9</v>
      </c>
      <c r="I756" s="11">
        <f>단가대비표!V293</f>
        <v>0</v>
      </c>
      <c r="J756" s="12">
        <f>TRUNC(I756*D756,1)</f>
        <v>0</v>
      </c>
      <c r="K756" s="11">
        <f t="shared" si="164"/>
        <v>150052</v>
      </c>
      <c r="L756" s="12">
        <f t="shared" si="164"/>
        <v>31510.9</v>
      </c>
      <c r="M756" s="8" t="s">
        <v>52</v>
      </c>
      <c r="N756" s="5" t="s">
        <v>867</v>
      </c>
      <c r="O756" s="5" t="s">
        <v>2248</v>
      </c>
      <c r="P756" s="5" t="s">
        <v>62</v>
      </c>
      <c r="Q756" s="5" t="s">
        <v>62</v>
      </c>
      <c r="R756" s="5" t="s">
        <v>63</v>
      </c>
      <c r="S756" s="1"/>
      <c r="T756" s="1"/>
      <c r="U756" s="1"/>
      <c r="V756" s="1">
        <v>1</v>
      </c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5" t="s">
        <v>52</v>
      </c>
      <c r="AK756" s="5" t="s">
        <v>2284</v>
      </c>
      <c r="AL756" s="5" t="s">
        <v>52</v>
      </c>
      <c r="AM756" s="5" t="s">
        <v>52</v>
      </c>
    </row>
    <row r="757" spans="1:39" ht="30" customHeight="1">
      <c r="A757" s="8" t="s">
        <v>77</v>
      </c>
      <c r="B757" s="8" t="s">
        <v>78</v>
      </c>
      <c r="C757" s="8" t="s">
        <v>79</v>
      </c>
      <c r="D757" s="9">
        <v>0.21</v>
      </c>
      <c r="E757" s="11">
        <f>단가대비표!O289</f>
        <v>0</v>
      </c>
      <c r="F757" s="12">
        <f>TRUNC(E757*D757,1)</f>
        <v>0</v>
      </c>
      <c r="G757" s="11">
        <f>단가대비표!P289</f>
        <v>130264</v>
      </c>
      <c r="H757" s="12">
        <f>TRUNC(G757*D757,1)</f>
        <v>27355.4</v>
      </c>
      <c r="I757" s="11">
        <f>단가대비표!V289</f>
        <v>0</v>
      </c>
      <c r="J757" s="12">
        <f>TRUNC(I757*D757,1)</f>
        <v>0</v>
      </c>
      <c r="K757" s="11">
        <f t="shared" si="164"/>
        <v>130264</v>
      </c>
      <c r="L757" s="12">
        <f t="shared" si="164"/>
        <v>27355.4</v>
      </c>
      <c r="M757" s="8" t="s">
        <v>52</v>
      </c>
      <c r="N757" s="5" t="s">
        <v>867</v>
      </c>
      <c r="O757" s="5" t="s">
        <v>80</v>
      </c>
      <c r="P757" s="5" t="s">
        <v>62</v>
      </c>
      <c r="Q757" s="5" t="s">
        <v>62</v>
      </c>
      <c r="R757" s="5" t="s">
        <v>63</v>
      </c>
      <c r="S757" s="1"/>
      <c r="T757" s="1"/>
      <c r="U757" s="1"/>
      <c r="V757" s="1">
        <v>1</v>
      </c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5" t="s">
        <v>52</v>
      </c>
      <c r="AK757" s="5" t="s">
        <v>2285</v>
      </c>
      <c r="AL757" s="5" t="s">
        <v>52</v>
      </c>
      <c r="AM757" s="5" t="s">
        <v>52</v>
      </c>
    </row>
    <row r="758" spans="1:39" ht="30" customHeight="1">
      <c r="A758" s="8" t="s">
        <v>88</v>
      </c>
      <c r="B758" s="8" t="s">
        <v>1483</v>
      </c>
      <c r="C758" s="8" t="s">
        <v>90</v>
      </c>
      <c r="D758" s="9">
        <v>1</v>
      </c>
      <c r="E758" s="11">
        <f>TRUNC(SUMIF(V755:V758, RIGHTB(O758, 1), H755:H758)*U758, 2)</f>
        <v>1765.98</v>
      </c>
      <c r="F758" s="12">
        <f>TRUNC(E758*D758,1)</f>
        <v>1765.9</v>
      </c>
      <c r="G758" s="11">
        <v>0</v>
      </c>
      <c r="H758" s="12">
        <f>TRUNC(G758*D758,1)</f>
        <v>0</v>
      </c>
      <c r="I758" s="11">
        <v>0</v>
      </c>
      <c r="J758" s="12">
        <f>TRUNC(I758*D758,1)</f>
        <v>0</v>
      </c>
      <c r="K758" s="11">
        <f t="shared" si="164"/>
        <v>1765.9</v>
      </c>
      <c r="L758" s="12">
        <f t="shared" si="164"/>
        <v>1765.9</v>
      </c>
      <c r="M758" s="8" t="s">
        <v>52</v>
      </c>
      <c r="N758" s="5" t="s">
        <v>867</v>
      </c>
      <c r="O758" s="5" t="s">
        <v>91</v>
      </c>
      <c r="P758" s="5" t="s">
        <v>62</v>
      </c>
      <c r="Q758" s="5" t="s">
        <v>62</v>
      </c>
      <c r="R758" s="5" t="s">
        <v>62</v>
      </c>
      <c r="S758" s="1">
        <v>1</v>
      </c>
      <c r="T758" s="1">
        <v>0</v>
      </c>
      <c r="U758" s="1">
        <v>0.03</v>
      </c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5" t="s">
        <v>52</v>
      </c>
      <c r="AK758" s="5" t="s">
        <v>2286</v>
      </c>
      <c r="AL758" s="5" t="s">
        <v>52</v>
      </c>
      <c r="AM758" s="5" t="s">
        <v>52</v>
      </c>
    </row>
    <row r="759" spans="1:39" ht="30" customHeight="1">
      <c r="A759" s="8" t="s">
        <v>1467</v>
      </c>
      <c r="B759" s="8" t="s">
        <v>52</v>
      </c>
      <c r="C759" s="8" t="s">
        <v>52</v>
      </c>
      <c r="D759" s="9"/>
      <c r="E759" s="11"/>
      <c r="F759" s="12">
        <f>TRUNC(SUMIF(N755:N758, N754, F755:F758),0)</f>
        <v>1765</v>
      </c>
      <c r="G759" s="11"/>
      <c r="H759" s="12">
        <f>TRUNC(SUMIF(N755:N758, N754, H755:H758),0)</f>
        <v>58866</v>
      </c>
      <c r="I759" s="11"/>
      <c r="J759" s="12">
        <f>TRUNC(SUMIF(N755:N758, N754, J755:J758),0)</f>
        <v>592</v>
      </c>
      <c r="K759" s="11"/>
      <c r="L759" s="12">
        <f>F759+H759+J759</f>
        <v>61223</v>
      </c>
      <c r="M759" s="8" t="s">
        <v>52</v>
      </c>
      <c r="N759" s="5" t="s">
        <v>94</v>
      </c>
      <c r="O759" s="5" t="s">
        <v>94</v>
      </c>
      <c r="P759" s="5" t="s">
        <v>52</v>
      </c>
      <c r="Q759" s="5" t="s">
        <v>52</v>
      </c>
      <c r="R759" s="5" t="s">
        <v>52</v>
      </c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5" t="s">
        <v>52</v>
      </c>
      <c r="AK759" s="5" t="s">
        <v>52</v>
      </c>
      <c r="AL759" s="5" t="s">
        <v>52</v>
      </c>
      <c r="AM759" s="5" t="s">
        <v>52</v>
      </c>
    </row>
    <row r="760" spans="1:39" ht="30" customHeight="1">
      <c r="A760" s="9"/>
      <c r="B760" s="9"/>
      <c r="C760" s="9"/>
      <c r="D760" s="9"/>
      <c r="E760" s="11"/>
      <c r="F760" s="12"/>
      <c r="G760" s="11"/>
      <c r="H760" s="12"/>
      <c r="I760" s="11"/>
      <c r="J760" s="12"/>
      <c r="K760" s="11"/>
      <c r="L760" s="12"/>
      <c r="M760" s="9"/>
    </row>
    <row r="761" spans="1:39" ht="30" customHeight="1">
      <c r="A761" s="24" t="s">
        <v>2287</v>
      </c>
      <c r="B761" s="24"/>
      <c r="C761" s="24"/>
      <c r="D761" s="24"/>
      <c r="E761" s="25"/>
      <c r="F761" s="26"/>
      <c r="G761" s="25"/>
      <c r="H761" s="26"/>
      <c r="I761" s="25"/>
      <c r="J761" s="26"/>
      <c r="K761" s="25"/>
      <c r="L761" s="26"/>
      <c r="M761" s="24"/>
      <c r="N761" s="2" t="s">
        <v>568</v>
      </c>
    </row>
    <row r="762" spans="1:39" ht="30" customHeight="1">
      <c r="A762" s="8" t="s">
        <v>2242</v>
      </c>
      <c r="B762" s="8" t="s">
        <v>2243</v>
      </c>
      <c r="C762" s="8" t="s">
        <v>2244</v>
      </c>
      <c r="D762" s="9">
        <v>0.55000000000000004</v>
      </c>
      <c r="E762" s="11">
        <f>단가대비표!O27</f>
        <v>0</v>
      </c>
      <c r="F762" s="12">
        <f>TRUNC(E762*D762,1)</f>
        <v>0</v>
      </c>
      <c r="G762" s="11">
        <f>단가대비표!P27</f>
        <v>0</v>
      </c>
      <c r="H762" s="12">
        <f>TRUNC(G762*D762,1)</f>
        <v>0</v>
      </c>
      <c r="I762" s="11">
        <f>단가대비표!V27</f>
        <v>575</v>
      </c>
      <c r="J762" s="12">
        <f>TRUNC(I762*D762,1)</f>
        <v>316.2</v>
      </c>
      <c r="K762" s="11">
        <f t="shared" ref="K762:L765" si="165">TRUNC(E762+G762+I762,1)</f>
        <v>575</v>
      </c>
      <c r="L762" s="12">
        <f t="shared" si="165"/>
        <v>316.2</v>
      </c>
      <c r="M762" s="8" t="s">
        <v>52</v>
      </c>
      <c r="N762" s="5" t="s">
        <v>568</v>
      </c>
      <c r="O762" s="5" t="s">
        <v>2245</v>
      </c>
      <c r="P762" s="5" t="s">
        <v>62</v>
      </c>
      <c r="Q762" s="5" t="s">
        <v>62</v>
      </c>
      <c r="R762" s="5" t="s">
        <v>63</v>
      </c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5" t="s">
        <v>52</v>
      </c>
      <c r="AK762" s="5" t="s">
        <v>2288</v>
      </c>
      <c r="AL762" s="5" t="s">
        <v>52</v>
      </c>
      <c r="AM762" s="5" t="s">
        <v>52</v>
      </c>
    </row>
    <row r="763" spans="1:39" ht="30" customHeight="1">
      <c r="A763" s="8" t="s">
        <v>2247</v>
      </c>
      <c r="B763" s="8" t="s">
        <v>78</v>
      </c>
      <c r="C763" s="8" t="s">
        <v>79</v>
      </c>
      <c r="D763" s="9">
        <v>0.152</v>
      </c>
      <c r="E763" s="11">
        <f>단가대비표!O293</f>
        <v>0</v>
      </c>
      <c r="F763" s="12">
        <f>TRUNC(E763*D763,1)</f>
        <v>0</v>
      </c>
      <c r="G763" s="11">
        <f>단가대비표!P293</f>
        <v>150052</v>
      </c>
      <c r="H763" s="12">
        <f>TRUNC(G763*D763,1)</f>
        <v>22807.9</v>
      </c>
      <c r="I763" s="11">
        <f>단가대비표!V293</f>
        <v>0</v>
      </c>
      <c r="J763" s="12">
        <f>TRUNC(I763*D763,1)</f>
        <v>0</v>
      </c>
      <c r="K763" s="11">
        <f t="shared" si="165"/>
        <v>150052</v>
      </c>
      <c r="L763" s="12">
        <f t="shared" si="165"/>
        <v>22807.9</v>
      </c>
      <c r="M763" s="8" t="s">
        <v>52</v>
      </c>
      <c r="N763" s="5" t="s">
        <v>568</v>
      </c>
      <c r="O763" s="5" t="s">
        <v>2248</v>
      </c>
      <c r="P763" s="5" t="s">
        <v>62</v>
      </c>
      <c r="Q763" s="5" t="s">
        <v>62</v>
      </c>
      <c r="R763" s="5" t="s">
        <v>63</v>
      </c>
      <c r="S763" s="1"/>
      <c r="T763" s="1"/>
      <c r="U763" s="1"/>
      <c r="V763" s="1">
        <v>1</v>
      </c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5" t="s">
        <v>52</v>
      </c>
      <c r="AK763" s="5" t="s">
        <v>2289</v>
      </c>
      <c r="AL763" s="5" t="s">
        <v>52</v>
      </c>
      <c r="AM763" s="5" t="s">
        <v>52</v>
      </c>
    </row>
    <row r="764" spans="1:39" ht="30" customHeight="1">
      <c r="A764" s="8" t="s">
        <v>77</v>
      </c>
      <c r="B764" s="8" t="s">
        <v>78</v>
      </c>
      <c r="C764" s="8" t="s">
        <v>79</v>
      </c>
      <c r="D764" s="9">
        <v>0.152</v>
      </c>
      <c r="E764" s="11">
        <f>단가대비표!O289</f>
        <v>0</v>
      </c>
      <c r="F764" s="12">
        <f>TRUNC(E764*D764,1)</f>
        <v>0</v>
      </c>
      <c r="G764" s="11">
        <f>단가대비표!P289</f>
        <v>130264</v>
      </c>
      <c r="H764" s="12">
        <f>TRUNC(G764*D764,1)</f>
        <v>19800.099999999999</v>
      </c>
      <c r="I764" s="11">
        <f>단가대비표!V289</f>
        <v>0</v>
      </c>
      <c r="J764" s="12">
        <f>TRUNC(I764*D764,1)</f>
        <v>0</v>
      </c>
      <c r="K764" s="11">
        <f t="shared" si="165"/>
        <v>130264</v>
      </c>
      <c r="L764" s="12">
        <f t="shared" si="165"/>
        <v>19800.099999999999</v>
      </c>
      <c r="M764" s="8" t="s">
        <v>52</v>
      </c>
      <c r="N764" s="5" t="s">
        <v>568</v>
      </c>
      <c r="O764" s="5" t="s">
        <v>80</v>
      </c>
      <c r="P764" s="5" t="s">
        <v>62</v>
      </c>
      <c r="Q764" s="5" t="s">
        <v>62</v>
      </c>
      <c r="R764" s="5" t="s">
        <v>63</v>
      </c>
      <c r="S764" s="1"/>
      <c r="T764" s="1"/>
      <c r="U764" s="1"/>
      <c r="V764" s="1">
        <v>1</v>
      </c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5" t="s">
        <v>52</v>
      </c>
      <c r="AK764" s="5" t="s">
        <v>2290</v>
      </c>
      <c r="AL764" s="5" t="s">
        <v>52</v>
      </c>
      <c r="AM764" s="5" t="s">
        <v>52</v>
      </c>
    </row>
    <row r="765" spans="1:39" ht="30" customHeight="1">
      <c r="A765" s="8" t="s">
        <v>88</v>
      </c>
      <c r="B765" s="8" t="s">
        <v>1483</v>
      </c>
      <c r="C765" s="8" t="s">
        <v>90</v>
      </c>
      <c r="D765" s="9">
        <v>1</v>
      </c>
      <c r="E765" s="11">
        <f>TRUNC(SUMIF(V762:V765, RIGHTB(O765, 1), H762:H765)*U765, 2)</f>
        <v>1278.24</v>
      </c>
      <c r="F765" s="12">
        <f>TRUNC(E765*D765,1)</f>
        <v>1278.2</v>
      </c>
      <c r="G765" s="11">
        <v>0</v>
      </c>
      <c r="H765" s="12">
        <f>TRUNC(G765*D765,1)</f>
        <v>0</v>
      </c>
      <c r="I765" s="11">
        <v>0</v>
      </c>
      <c r="J765" s="12">
        <f>TRUNC(I765*D765,1)</f>
        <v>0</v>
      </c>
      <c r="K765" s="11">
        <f t="shared" si="165"/>
        <v>1278.2</v>
      </c>
      <c r="L765" s="12">
        <f t="shared" si="165"/>
        <v>1278.2</v>
      </c>
      <c r="M765" s="8" t="s">
        <v>52</v>
      </c>
      <c r="N765" s="5" t="s">
        <v>568</v>
      </c>
      <c r="O765" s="5" t="s">
        <v>91</v>
      </c>
      <c r="P765" s="5" t="s">
        <v>62</v>
      </c>
      <c r="Q765" s="5" t="s">
        <v>62</v>
      </c>
      <c r="R765" s="5" t="s">
        <v>62</v>
      </c>
      <c r="S765" s="1">
        <v>1</v>
      </c>
      <c r="T765" s="1">
        <v>0</v>
      </c>
      <c r="U765" s="1">
        <v>0.03</v>
      </c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5" t="s">
        <v>52</v>
      </c>
      <c r="AK765" s="5" t="s">
        <v>2291</v>
      </c>
      <c r="AL765" s="5" t="s">
        <v>52</v>
      </c>
      <c r="AM765" s="5" t="s">
        <v>52</v>
      </c>
    </row>
    <row r="766" spans="1:39" ht="30" customHeight="1">
      <c r="A766" s="8" t="s">
        <v>1467</v>
      </c>
      <c r="B766" s="8" t="s">
        <v>52</v>
      </c>
      <c r="C766" s="8" t="s">
        <v>52</v>
      </c>
      <c r="D766" s="9"/>
      <c r="E766" s="11"/>
      <c r="F766" s="12">
        <f>TRUNC(SUMIF(N762:N765, N761, F762:F765),0)</f>
        <v>1278</v>
      </c>
      <c r="G766" s="11"/>
      <c r="H766" s="12">
        <f>TRUNC(SUMIF(N762:N765, N761, H762:H765),0)</f>
        <v>42608</v>
      </c>
      <c r="I766" s="11"/>
      <c r="J766" s="12">
        <f>TRUNC(SUMIF(N762:N765, N761, J762:J765),0)</f>
        <v>316</v>
      </c>
      <c r="K766" s="11"/>
      <c r="L766" s="12">
        <f>F766+H766+J766</f>
        <v>44202</v>
      </c>
      <c r="M766" s="8" t="s">
        <v>52</v>
      </c>
      <c r="N766" s="5" t="s">
        <v>94</v>
      </c>
      <c r="O766" s="5" t="s">
        <v>94</v>
      </c>
      <c r="P766" s="5" t="s">
        <v>52</v>
      </c>
      <c r="Q766" s="5" t="s">
        <v>52</v>
      </c>
      <c r="R766" s="5" t="s">
        <v>52</v>
      </c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5" t="s">
        <v>52</v>
      </c>
      <c r="AK766" s="5" t="s">
        <v>52</v>
      </c>
      <c r="AL766" s="5" t="s">
        <v>52</v>
      </c>
      <c r="AM766" s="5" t="s">
        <v>52</v>
      </c>
    </row>
    <row r="767" spans="1:39" ht="30" customHeight="1">
      <c r="A767" s="9"/>
      <c r="B767" s="9"/>
      <c r="C767" s="9"/>
      <c r="D767" s="9"/>
      <c r="E767" s="11"/>
      <c r="F767" s="12"/>
      <c r="G767" s="11"/>
      <c r="H767" s="12"/>
      <c r="I767" s="11"/>
      <c r="J767" s="12"/>
      <c r="K767" s="11"/>
      <c r="L767" s="12"/>
      <c r="M767" s="9"/>
    </row>
    <row r="768" spans="1:39" ht="30" customHeight="1">
      <c r="A768" s="24" t="s">
        <v>2292</v>
      </c>
      <c r="B768" s="24"/>
      <c r="C768" s="24"/>
      <c r="D768" s="24"/>
      <c r="E768" s="25"/>
      <c r="F768" s="26"/>
      <c r="G768" s="25"/>
      <c r="H768" s="26"/>
      <c r="I768" s="25"/>
      <c r="J768" s="26"/>
      <c r="K768" s="25"/>
      <c r="L768" s="26"/>
      <c r="M768" s="24"/>
      <c r="N768" s="2" t="s">
        <v>571</v>
      </c>
    </row>
    <row r="769" spans="1:39" ht="30" customHeight="1">
      <c r="A769" s="8" t="s">
        <v>2242</v>
      </c>
      <c r="B769" s="8" t="s">
        <v>2243</v>
      </c>
      <c r="C769" s="8" t="s">
        <v>2244</v>
      </c>
      <c r="D769" s="9">
        <v>0.55000000000000004</v>
      </c>
      <c r="E769" s="11">
        <f>단가대비표!O27</f>
        <v>0</v>
      </c>
      <c r="F769" s="12">
        <f>TRUNC(E769*D769,1)</f>
        <v>0</v>
      </c>
      <c r="G769" s="11">
        <f>단가대비표!P27</f>
        <v>0</v>
      </c>
      <c r="H769" s="12">
        <f>TRUNC(G769*D769,1)</f>
        <v>0</v>
      </c>
      <c r="I769" s="11">
        <f>단가대비표!V27</f>
        <v>575</v>
      </c>
      <c r="J769" s="12">
        <f>TRUNC(I769*D769,1)</f>
        <v>316.2</v>
      </c>
      <c r="K769" s="11">
        <f t="shared" ref="K769:L772" si="166">TRUNC(E769+G769+I769,1)</f>
        <v>575</v>
      </c>
      <c r="L769" s="12">
        <f t="shared" si="166"/>
        <v>316.2</v>
      </c>
      <c r="M769" s="8" t="s">
        <v>52</v>
      </c>
      <c r="N769" s="5" t="s">
        <v>571</v>
      </c>
      <c r="O769" s="5" t="s">
        <v>2245</v>
      </c>
      <c r="P769" s="5" t="s">
        <v>62</v>
      </c>
      <c r="Q769" s="5" t="s">
        <v>62</v>
      </c>
      <c r="R769" s="5" t="s">
        <v>63</v>
      </c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5" t="s">
        <v>52</v>
      </c>
      <c r="AK769" s="5" t="s">
        <v>2293</v>
      </c>
      <c r="AL769" s="5" t="s">
        <v>52</v>
      </c>
      <c r="AM769" s="5" t="s">
        <v>52</v>
      </c>
    </row>
    <row r="770" spans="1:39" ht="30" customHeight="1">
      <c r="A770" s="8" t="s">
        <v>2247</v>
      </c>
      <c r="B770" s="8" t="s">
        <v>78</v>
      </c>
      <c r="C770" s="8" t="s">
        <v>79</v>
      </c>
      <c r="D770" s="9">
        <v>0.152</v>
      </c>
      <c r="E770" s="11">
        <f>단가대비표!O293</f>
        <v>0</v>
      </c>
      <c r="F770" s="12">
        <f>TRUNC(E770*D770,1)</f>
        <v>0</v>
      </c>
      <c r="G770" s="11">
        <f>단가대비표!P293</f>
        <v>150052</v>
      </c>
      <c r="H770" s="12">
        <f>TRUNC(G770*D770,1)</f>
        <v>22807.9</v>
      </c>
      <c r="I770" s="11">
        <f>단가대비표!V293</f>
        <v>0</v>
      </c>
      <c r="J770" s="12">
        <f>TRUNC(I770*D770,1)</f>
        <v>0</v>
      </c>
      <c r="K770" s="11">
        <f t="shared" si="166"/>
        <v>150052</v>
      </c>
      <c r="L770" s="12">
        <f t="shared" si="166"/>
        <v>22807.9</v>
      </c>
      <c r="M770" s="8" t="s">
        <v>52</v>
      </c>
      <c r="N770" s="5" t="s">
        <v>571</v>
      </c>
      <c r="O770" s="5" t="s">
        <v>2248</v>
      </c>
      <c r="P770" s="5" t="s">
        <v>62</v>
      </c>
      <c r="Q770" s="5" t="s">
        <v>62</v>
      </c>
      <c r="R770" s="5" t="s">
        <v>63</v>
      </c>
      <c r="S770" s="1"/>
      <c r="T770" s="1"/>
      <c r="U770" s="1"/>
      <c r="V770" s="1">
        <v>1</v>
      </c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5" t="s">
        <v>52</v>
      </c>
      <c r="AK770" s="5" t="s">
        <v>2294</v>
      </c>
      <c r="AL770" s="5" t="s">
        <v>52</v>
      </c>
      <c r="AM770" s="5" t="s">
        <v>52</v>
      </c>
    </row>
    <row r="771" spans="1:39" ht="30" customHeight="1">
      <c r="A771" s="8" t="s">
        <v>77</v>
      </c>
      <c r="B771" s="8" t="s">
        <v>78</v>
      </c>
      <c r="C771" s="8" t="s">
        <v>79</v>
      </c>
      <c r="D771" s="9">
        <v>0.152</v>
      </c>
      <c r="E771" s="11">
        <f>단가대비표!O289</f>
        <v>0</v>
      </c>
      <c r="F771" s="12">
        <f>TRUNC(E771*D771,1)</f>
        <v>0</v>
      </c>
      <c r="G771" s="11">
        <f>단가대비표!P289</f>
        <v>130264</v>
      </c>
      <c r="H771" s="12">
        <f>TRUNC(G771*D771,1)</f>
        <v>19800.099999999999</v>
      </c>
      <c r="I771" s="11">
        <f>단가대비표!V289</f>
        <v>0</v>
      </c>
      <c r="J771" s="12">
        <f>TRUNC(I771*D771,1)</f>
        <v>0</v>
      </c>
      <c r="K771" s="11">
        <f t="shared" si="166"/>
        <v>130264</v>
      </c>
      <c r="L771" s="12">
        <f t="shared" si="166"/>
        <v>19800.099999999999</v>
      </c>
      <c r="M771" s="8" t="s">
        <v>52</v>
      </c>
      <c r="N771" s="5" t="s">
        <v>571</v>
      </c>
      <c r="O771" s="5" t="s">
        <v>80</v>
      </c>
      <c r="P771" s="5" t="s">
        <v>62</v>
      </c>
      <c r="Q771" s="5" t="s">
        <v>62</v>
      </c>
      <c r="R771" s="5" t="s">
        <v>63</v>
      </c>
      <c r="S771" s="1"/>
      <c r="T771" s="1"/>
      <c r="U771" s="1"/>
      <c r="V771" s="1">
        <v>1</v>
      </c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5" t="s">
        <v>52</v>
      </c>
      <c r="AK771" s="5" t="s">
        <v>2295</v>
      </c>
      <c r="AL771" s="5" t="s">
        <v>52</v>
      </c>
      <c r="AM771" s="5" t="s">
        <v>52</v>
      </c>
    </row>
    <row r="772" spans="1:39" ht="30" customHeight="1">
      <c r="A772" s="8" t="s">
        <v>88</v>
      </c>
      <c r="B772" s="8" t="s">
        <v>1483</v>
      </c>
      <c r="C772" s="8" t="s">
        <v>90</v>
      </c>
      <c r="D772" s="9">
        <v>1</v>
      </c>
      <c r="E772" s="11">
        <f>TRUNC(SUMIF(V769:V772, RIGHTB(O772, 1), H769:H772)*U772, 2)</f>
        <v>1278.24</v>
      </c>
      <c r="F772" s="12">
        <f>TRUNC(E772*D772,1)</f>
        <v>1278.2</v>
      </c>
      <c r="G772" s="11">
        <v>0</v>
      </c>
      <c r="H772" s="12">
        <f>TRUNC(G772*D772,1)</f>
        <v>0</v>
      </c>
      <c r="I772" s="11">
        <v>0</v>
      </c>
      <c r="J772" s="12">
        <f>TRUNC(I772*D772,1)</f>
        <v>0</v>
      </c>
      <c r="K772" s="11">
        <f t="shared" si="166"/>
        <v>1278.2</v>
      </c>
      <c r="L772" s="12">
        <f t="shared" si="166"/>
        <v>1278.2</v>
      </c>
      <c r="M772" s="8" t="s">
        <v>52</v>
      </c>
      <c r="N772" s="5" t="s">
        <v>571</v>
      </c>
      <c r="O772" s="5" t="s">
        <v>91</v>
      </c>
      <c r="P772" s="5" t="s">
        <v>62</v>
      </c>
      <c r="Q772" s="5" t="s">
        <v>62</v>
      </c>
      <c r="R772" s="5" t="s">
        <v>62</v>
      </c>
      <c r="S772" s="1">
        <v>1</v>
      </c>
      <c r="T772" s="1">
        <v>0</v>
      </c>
      <c r="U772" s="1">
        <v>0.03</v>
      </c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5" t="s">
        <v>52</v>
      </c>
      <c r="AK772" s="5" t="s">
        <v>2296</v>
      </c>
      <c r="AL772" s="5" t="s">
        <v>52</v>
      </c>
      <c r="AM772" s="5" t="s">
        <v>52</v>
      </c>
    </row>
    <row r="773" spans="1:39" ht="30" customHeight="1">
      <c r="A773" s="8" t="s">
        <v>1467</v>
      </c>
      <c r="B773" s="8" t="s">
        <v>52</v>
      </c>
      <c r="C773" s="8" t="s">
        <v>52</v>
      </c>
      <c r="D773" s="9"/>
      <c r="E773" s="11"/>
      <c r="F773" s="12">
        <f>TRUNC(SUMIF(N769:N772, N768, F769:F772),0)</f>
        <v>1278</v>
      </c>
      <c r="G773" s="11"/>
      <c r="H773" s="12">
        <f>TRUNC(SUMIF(N769:N772, N768, H769:H772),0)</f>
        <v>42608</v>
      </c>
      <c r="I773" s="11"/>
      <c r="J773" s="12">
        <f>TRUNC(SUMIF(N769:N772, N768, J769:J772),0)</f>
        <v>316</v>
      </c>
      <c r="K773" s="11"/>
      <c r="L773" s="12">
        <f>F773+H773+J773</f>
        <v>44202</v>
      </c>
      <c r="M773" s="8" t="s">
        <v>52</v>
      </c>
      <c r="N773" s="5" t="s">
        <v>94</v>
      </c>
      <c r="O773" s="5" t="s">
        <v>94</v>
      </c>
      <c r="P773" s="5" t="s">
        <v>52</v>
      </c>
      <c r="Q773" s="5" t="s">
        <v>52</v>
      </c>
      <c r="R773" s="5" t="s">
        <v>52</v>
      </c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5" t="s">
        <v>52</v>
      </c>
      <c r="AK773" s="5" t="s">
        <v>52</v>
      </c>
      <c r="AL773" s="5" t="s">
        <v>52</v>
      </c>
      <c r="AM773" s="5" t="s">
        <v>52</v>
      </c>
    </row>
    <row r="774" spans="1:39" ht="30" customHeight="1">
      <c r="A774" s="9"/>
      <c r="B774" s="9"/>
      <c r="C774" s="9"/>
      <c r="D774" s="9"/>
      <c r="E774" s="11"/>
      <c r="F774" s="12"/>
      <c r="G774" s="11"/>
      <c r="H774" s="12"/>
      <c r="I774" s="11"/>
      <c r="J774" s="12"/>
      <c r="K774" s="11"/>
      <c r="L774" s="12"/>
      <c r="M774" s="9"/>
    </row>
    <row r="775" spans="1:39" ht="30" customHeight="1">
      <c r="A775" s="24" t="s">
        <v>2297</v>
      </c>
      <c r="B775" s="24"/>
      <c r="C775" s="24"/>
      <c r="D775" s="24"/>
      <c r="E775" s="25"/>
      <c r="F775" s="26"/>
      <c r="G775" s="25"/>
      <c r="H775" s="26"/>
      <c r="I775" s="25"/>
      <c r="J775" s="26"/>
      <c r="K775" s="25"/>
      <c r="L775" s="26"/>
      <c r="M775" s="24"/>
      <c r="N775" s="2" t="s">
        <v>574</v>
      </c>
    </row>
    <row r="776" spans="1:39" ht="30" customHeight="1">
      <c r="A776" s="8" t="s">
        <v>2242</v>
      </c>
      <c r="B776" s="8" t="s">
        <v>2243</v>
      </c>
      <c r="C776" s="8" t="s">
        <v>2244</v>
      </c>
      <c r="D776" s="9">
        <v>0.93</v>
      </c>
      <c r="E776" s="11">
        <f>단가대비표!O27</f>
        <v>0</v>
      </c>
      <c r="F776" s="12">
        <f>TRUNC(E776*D776,1)</f>
        <v>0</v>
      </c>
      <c r="G776" s="11">
        <f>단가대비표!P27</f>
        <v>0</v>
      </c>
      <c r="H776" s="12">
        <f>TRUNC(G776*D776,1)</f>
        <v>0</v>
      </c>
      <c r="I776" s="11">
        <f>단가대비표!V27</f>
        <v>575</v>
      </c>
      <c r="J776" s="12">
        <f>TRUNC(I776*D776,1)</f>
        <v>534.70000000000005</v>
      </c>
      <c r="K776" s="11">
        <f t="shared" ref="K776:L779" si="167">TRUNC(E776+G776+I776,1)</f>
        <v>575</v>
      </c>
      <c r="L776" s="12">
        <f t="shared" si="167"/>
        <v>534.70000000000005</v>
      </c>
      <c r="M776" s="8" t="s">
        <v>52</v>
      </c>
      <c r="N776" s="5" t="s">
        <v>574</v>
      </c>
      <c r="O776" s="5" t="s">
        <v>2245</v>
      </c>
      <c r="P776" s="5" t="s">
        <v>62</v>
      </c>
      <c r="Q776" s="5" t="s">
        <v>62</v>
      </c>
      <c r="R776" s="5" t="s">
        <v>63</v>
      </c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5" t="s">
        <v>52</v>
      </c>
      <c r="AK776" s="5" t="s">
        <v>2298</v>
      </c>
      <c r="AL776" s="5" t="s">
        <v>52</v>
      </c>
      <c r="AM776" s="5" t="s">
        <v>52</v>
      </c>
    </row>
    <row r="777" spans="1:39" ht="30" customHeight="1">
      <c r="A777" s="8" t="s">
        <v>2247</v>
      </c>
      <c r="B777" s="8" t="s">
        <v>78</v>
      </c>
      <c r="C777" s="8" t="s">
        <v>79</v>
      </c>
      <c r="D777" s="9">
        <v>0.21099999999999999</v>
      </c>
      <c r="E777" s="11">
        <f>단가대비표!O293</f>
        <v>0</v>
      </c>
      <c r="F777" s="12">
        <f>TRUNC(E777*D777,1)</f>
        <v>0</v>
      </c>
      <c r="G777" s="11">
        <f>단가대비표!P293</f>
        <v>150052</v>
      </c>
      <c r="H777" s="12">
        <f>TRUNC(G777*D777,1)</f>
        <v>31660.9</v>
      </c>
      <c r="I777" s="11">
        <f>단가대비표!V293</f>
        <v>0</v>
      </c>
      <c r="J777" s="12">
        <f>TRUNC(I777*D777,1)</f>
        <v>0</v>
      </c>
      <c r="K777" s="11">
        <f t="shared" si="167"/>
        <v>150052</v>
      </c>
      <c r="L777" s="12">
        <f t="shared" si="167"/>
        <v>31660.9</v>
      </c>
      <c r="M777" s="8" t="s">
        <v>52</v>
      </c>
      <c r="N777" s="5" t="s">
        <v>574</v>
      </c>
      <c r="O777" s="5" t="s">
        <v>2248</v>
      </c>
      <c r="P777" s="5" t="s">
        <v>62</v>
      </c>
      <c r="Q777" s="5" t="s">
        <v>62</v>
      </c>
      <c r="R777" s="5" t="s">
        <v>63</v>
      </c>
      <c r="S777" s="1"/>
      <c r="T777" s="1"/>
      <c r="U777" s="1"/>
      <c r="V777" s="1">
        <v>1</v>
      </c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5" t="s">
        <v>52</v>
      </c>
      <c r="AK777" s="5" t="s">
        <v>2299</v>
      </c>
      <c r="AL777" s="5" t="s">
        <v>52</v>
      </c>
      <c r="AM777" s="5" t="s">
        <v>52</v>
      </c>
    </row>
    <row r="778" spans="1:39" ht="30" customHeight="1">
      <c r="A778" s="8" t="s">
        <v>77</v>
      </c>
      <c r="B778" s="8" t="s">
        <v>78</v>
      </c>
      <c r="C778" s="8" t="s">
        <v>79</v>
      </c>
      <c r="D778" s="9">
        <v>0.21099999999999999</v>
      </c>
      <c r="E778" s="11">
        <f>단가대비표!O289</f>
        <v>0</v>
      </c>
      <c r="F778" s="12">
        <f>TRUNC(E778*D778,1)</f>
        <v>0</v>
      </c>
      <c r="G778" s="11">
        <f>단가대비표!P289</f>
        <v>130264</v>
      </c>
      <c r="H778" s="12">
        <f>TRUNC(G778*D778,1)</f>
        <v>27485.7</v>
      </c>
      <c r="I778" s="11">
        <f>단가대비표!V289</f>
        <v>0</v>
      </c>
      <c r="J778" s="12">
        <f>TRUNC(I778*D778,1)</f>
        <v>0</v>
      </c>
      <c r="K778" s="11">
        <f t="shared" si="167"/>
        <v>130264</v>
      </c>
      <c r="L778" s="12">
        <f t="shared" si="167"/>
        <v>27485.7</v>
      </c>
      <c r="M778" s="8" t="s">
        <v>52</v>
      </c>
      <c r="N778" s="5" t="s">
        <v>574</v>
      </c>
      <c r="O778" s="5" t="s">
        <v>80</v>
      </c>
      <c r="P778" s="5" t="s">
        <v>62</v>
      </c>
      <c r="Q778" s="5" t="s">
        <v>62</v>
      </c>
      <c r="R778" s="5" t="s">
        <v>63</v>
      </c>
      <c r="S778" s="1"/>
      <c r="T778" s="1"/>
      <c r="U778" s="1"/>
      <c r="V778" s="1">
        <v>1</v>
      </c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5" t="s">
        <v>52</v>
      </c>
      <c r="AK778" s="5" t="s">
        <v>2300</v>
      </c>
      <c r="AL778" s="5" t="s">
        <v>52</v>
      </c>
      <c r="AM778" s="5" t="s">
        <v>52</v>
      </c>
    </row>
    <row r="779" spans="1:39" ht="30" customHeight="1">
      <c r="A779" s="8" t="s">
        <v>88</v>
      </c>
      <c r="B779" s="8" t="s">
        <v>1483</v>
      </c>
      <c r="C779" s="8" t="s">
        <v>90</v>
      </c>
      <c r="D779" s="9">
        <v>1</v>
      </c>
      <c r="E779" s="11">
        <f>TRUNC(SUMIF(V776:V779, RIGHTB(O779, 1), H776:H779)*U779, 2)</f>
        <v>1774.39</v>
      </c>
      <c r="F779" s="12">
        <f>TRUNC(E779*D779,1)</f>
        <v>1774.3</v>
      </c>
      <c r="G779" s="11">
        <v>0</v>
      </c>
      <c r="H779" s="12">
        <f>TRUNC(G779*D779,1)</f>
        <v>0</v>
      </c>
      <c r="I779" s="11">
        <v>0</v>
      </c>
      <c r="J779" s="12">
        <f>TRUNC(I779*D779,1)</f>
        <v>0</v>
      </c>
      <c r="K779" s="11">
        <f t="shared" si="167"/>
        <v>1774.3</v>
      </c>
      <c r="L779" s="12">
        <f t="shared" si="167"/>
        <v>1774.3</v>
      </c>
      <c r="M779" s="8" t="s">
        <v>52</v>
      </c>
      <c r="N779" s="5" t="s">
        <v>574</v>
      </c>
      <c r="O779" s="5" t="s">
        <v>91</v>
      </c>
      <c r="P779" s="5" t="s">
        <v>62</v>
      </c>
      <c r="Q779" s="5" t="s">
        <v>62</v>
      </c>
      <c r="R779" s="5" t="s">
        <v>62</v>
      </c>
      <c r="S779" s="1">
        <v>1</v>
      </c>
      <c r="T779" s="1">
        <v>0</v>
      </c>
      <c r="U779" s="1">
        <v>0.03</v>
      </c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5" t="s">
        <v>52</v>
      </c>
      <c r="AK779" s="5" t="s">
        <v>2301</v>
      </c>
      <c r="AL779" s="5" t="s">
        <v>52</v>
      </c>
      <c r="AM779" s="5" t="s">
        <v>52</v>
      </c>
    </row>
    <row r="780" spans="1:39" ht="30" customHeight="1">
      <c r="A780" s="8" t="s">
        <v>1467</v>
      </c>
      <c r="B780" s="8" t="s">
        <v>52</v>
      </c>
      <c r="C780" s="8" t="s">
        <v>52</v>
      </c>
      <c r="D780" s="9"/>
      <c r="E780" s="11"/>
      <c r="F780" s="12">
        <f>TRUNC(SUMIF(N776:N779, N775, F776:F779),0)</f>
        <v>1774</v>
      </c>
      <c r="G780" s="11"/>
      <c r="H780" s="12">
        <f>TRUNC(SUMIF(N776:N779, N775, H776:H779),0)</f>
        <v>59146</v>
      </c>
      <c r="I780" s="11"/>
      <c r="J780" s="12">
        <f>TRUNC(SUMIF(N776:N779, N775, J776:J779),0)</f>
        <v>534</v>
      </c>
      <c r="K780" s="11"/>
      <c r="L780" s="12">
        <f>F780+H780+J780</f>
        <v>61454</v>
      </c>
      <c r="M780" s="8" t="s">
        <v>52</v>
      </c>
      <c r="N780" s="5" t="s">
        <v>94</v>
      </c>
      <c r="O780" s="5" t="s">
        <v>94</v>
      </c>
      <c r="P780" s="5" t="s">
        <v>52</v>
      </c>
      <c r="Q780" s="5" t="s">
        <v>52</v>
      </c>
      <c r="R780" s="5" t="s">
        <v>52</v>
      </c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5" t="s">
        <v>52</v>
      </c>
      <c r="AK780" s="5" t="s">
        <v>52</v>
      </c>
      <c r="AL780" s="5" t="s">
        <v>52</v>
      </c>
      <c r="AM780" s="5" t="s">
        <v>52</v>
      </c>
    </row>
    <row r="781" spans="1:39" ht="30" customHeight="1">
      <c r="A781" s="9"/>
      <c r="B781" s="9"/>
      <c r="C781" s="9"/>
      <c r="D781" s="9"/>
      <c r="E781" s="11"/>
      <c r="F781" s="12"/>
      <c r="G781" s="11"/>
      <c r="H781" s="12"/>
      <c r="I781" s="11"/>
      <c r="J781" s="12"/>
      <c r="K781" s="11"/>
      <c r="L781" s="12"/>
      <c r="M781" s="9"/>
    </row>
    <row r="782" spans="1:39" ht="30" customHeight="1">
      <c r="A782" s="24" t="s">
        <v>2302</v>
      </c>
      <c r="B782" s="24"/>
      <c r="C782" s="24"/>
      <c r="D782" s="24"/>
      <c r="E782" s="25"/>
      <c r="F782" s="26"/>
      <c r="G782" s="25"/>
      <c r="H782" s="26"/>
      <c r="I782" s="25"/>
      <c r="J782" s="26"/>
      <c r="K782" s="25"/>
      <c r="L782" s="26"/>
      <c r="M782" s="24"/>
      <c r="N782" s="2" t="s">
        <v>871</v>
      </c>
    </row>
    <row r="783" spans="1:39" ht="30" customHeight="1">
      <c r="A783" s="8" t="s">
        <v>2242</v>
      </c>
      <c r="B783" s="8" t="s">
        <v>2243</v>
      </c>
      <c r="C783" s="8" t="s">
        <v>2244</v>
      </c>
      <c r="D783" s="9">
        <v>1.32</v>
      </c>
      <c r="E783" s="11">
        <f>단가대비표!O27</f>
        <v>0</v>
      </c>
      <c r="F783" s="12">
        <f>TRUNC(E783*D783,1)</f>
        <v>0</v>
      </c>
      <c r="G783" s="11">
        <f>단가대비표!P27</f>
        <v>0</v>
      </c>
      <c r="H783" s="12">
        <f>TRUNC(G783*D783,1)</f>
        <v>0</v>
      </c>
      <c r="I783" s="11">
        <f>단가대비표!V27</f>
        <v>575</v>
      </c>
      <c r="J783" s="12">
        <f>TRUNC(I783*D783,1)</f>
        <v>759</v>
      </c>
      <c r="K783" s="11">
        <f t="shared" ref="K783:L786" si="168">TRUNC(E783+G783+I783,1)</f>
        <v>575</v>
      </c>
      <c r="L783" s="12">
        <f t="shared" si="168"/>
        <v>759</v>
      </c>
      <c r="M783" s="8" t="s">
        <v>52</v>
      </c>
      <c r="N783" s="5" t="s">
        <v>871</v>
      </c>
      <c r="O783" s="5" t="s">
        <v>2245</v>
      </c>
      <c r="P783" s="5" t="s">
        <v>62</v>
      </c>
      <c r="Q783" s="5" t="s">
        <v>62</v>
      </c>
      <c r="R783" s="5" t="s">
        <v>63</v>
      </c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5" t="s">
        <v>52</v>
      </c>
      <c r="AK783" s="5" t="s">
        <v>2303</v>
      </c>
      <c r="AL783" s="5" t="s">
        <v>52</v>
      </c>
      <c r="AM783" s="5" t="s">
        <v>52</v>
      </c>
    </row>
    <row r="784" spans="1:39" ht="30" customHeight="1">
      <c r="A784" s="8" t="s">
        <v>2247</v>
      </c>
      <c r="B784" s="8" t="s">
        <v>78</v>
      </c>
      <c r="C784" s="8" t="s">
        <v>79</v>
      </c>
      <c r="D784" s="9">
        <v>0.26800000000000002</v>
      </c>
      <c r="E784" s="11">
        <f>단가대비표!O293</f>
        <v>0</v>
      </c>
      <c r="F784" s="12">
        <f>TRUNC(E784*D784,1)</f>
        <v>0</v>
      </c>
      <c r="G784" s="11">
        <f>단가대비표!P293</f>
        <v>150052</v>
      </c>
      <c r="H784" s="12">
        <f>TRUNC(G784*D784,1)</f>
        <v>40213.9</v>
      </c>
      <c r="I784" s="11">
        <f>단가대비표!V293</f>
        <v>0</v>
      </c>
      <c r="J784" s="12">
        <f>TRUNC(I784*D784,1)</f>
        <v>0</v>
      </c>
      <c r="K784" s="11">
        <f t="shared" si="168"/>
        <v>150052</v>
      </c>
      <c r="L784" s="12">
        <f t="shared" si="168"/>
        <v>40213.9</v>
      </c>
      <c r="M784" s="8" t="s">
        <v>52</v>
      </c>
      <c r="N784" s="5" t="s">
        <v>871</v>
      </c>
      <c r="O784" s="5" t="s">
        <v>2248</v>
      </c>
      <c r="P784" s="5" t="s">
        <v>62</v>
      </c>
      <c r="Q784" s="5" t="s">
        <v>62</v>
      </c>
      <c r="R784" s="5" t="s">
        <v>63</v>
      </c>
      <c r="S784" s="1"/>
      <c r="T784" s="1"/>
      <c r="U784" s="1"/>
      <c r="V784" s="1">
        <v>1</v>
      </c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5" t="s">
        <v>52</v>
      </c>
      <c r="AK784" s="5" t="s">
        <v>2304</v>
      </c>
      <c r="AL784" s="5" t="s">
        <v>52</v>
      </c>
      <c r="AM784" s="5" t="s">
        <v>52</v>
      </c>
    </row>
    <row r="785" spans="1:39" ht="30" customHeight="1">
      <c r="A785" s="8" t="s">
        <v>77</v>
      </c>
      <c r="B785" s="8" t="s">
        <v>78</v>
      </c>
      <c r="C785" s="8" t="s">
        <v>79</v>
      </c>
      <c r="D785" s="9">
        <v>0.26800000000000002</v>
      </c>
      <c r="E785" s="11">
        <f>단가대비표!O289</f>
        <v>0</v>
      </c>
      <c r="F785" s="12">
        <f>TRUNC(E785*D785,1)</f>
        <v>0</v>
      </c>
      <c r="G785" s="11">
        <f>단가대비표!P289</f>
        <v>130264</v>
      </c>
      <c r="H785" s="12">
        <f>TRUNC(G785*D785,1)</f>
        <v>34910.699999999997</v>
      </c>
      <c r="I785" s="11">
        <f>단가대비표!V289</f>
        <v>0</v>
      </c>
      <c r="J785" s="12">
        <f>TRUNC(I785*D785,1)</f>
        <v>0</v>
      </c>
      <c r="K785" s="11">
        <f t="shared" si="168"/>
        <v>130264</v>
      </c>
      <c r="L785" s="12">
        <f t="shared" si="168"/>
        <v>34910.699999999997</v>
      </c>
      <c r="M785" s="8" t="s">
        <v>52</v>
      </c>
      <c r="N785" s="5" t="s">
        <v>871</v>
      </c>
      <c r="O785" s="5" t="s">
        <v>80</v>
      </c>
      <c r="P785" s="5" t="s">
        <v>62</v>
      </c>
      <c r="Q785" s="5" t="s">
        <v>62</v>
      </c>
      <c r="R785" s="5" t="s">
        <v>63</v>
      </c>
      <c r="S785" s="1"/>
      <c r="T785" s="1"/>
      <c r="U785" s="1"/>
      <c r="V785" s="1">
        <v>1</v>
      </c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5" t="s">
        <v>52</v>
      </c>
      <c r="AK785" s="5" t="s">
        <v>2305</v>
      </c>
      <c r="AL785" s="5" t="s">
        <v>52</v>
      </c>
      <c r="AM785" s="5" t="s">
        <v>52</v>
      </c>
    </row>
    <row r="786" spans="1:39" ht="30" customHeight="1">
      <c r="A786" s="8" t="s">
        <v>88</v>
      </c>
      <c r="B786" s="8" t="s">
        <v>1483</v>
      </c>
      <c r="C786" s="8" t="s">
        <v>90</v>
      </c>
      <c r="D786" s="9">
        <v>1</v>
      </c>
      <c r="E786" s="11">
        <f>TRUNC(SUMIF(V783:V786, RIGHTB(O786, 1), H783:H786)*U786, 2)</f>
        <v>2253.73</v>
      </c>
      <c r="F786" s="12">
        <f>TRUNC(E786*D786,1)</f>
        <v>2253.6999999999998</v>
      </c>
      <c r="G786" s="11">
        <v>0</v>
      </c>
      <c r="H786" s="12">
        <f>TRUNC(G786*D786,1)</f>
        <v>0</v>
      </c>
      <c r="I786" s="11">
        <v>0</v>
      </c>
      <c r="J786" s="12">
        <f>TRUNC(I786*D786,1)</f>
        <v>0</v>
      </c>
      <c r="K786" s="11">
        <f t="shared" si="168"/>
        <v>2253.6999999999998</v>
      </c>
      <c r="L786" s="12">
        <f t="shared" si="168"/>
        <v>2253.6999999999998</v>
      </c>
      <c r="M786" s="8" t="s">
        <v>52</v>
      </c>
      <c r="N786" s="5" t="s">
        <v>871</v>
      </c>
      <c r="O786" s="5" t="s">
        <v>91</v>
      </c>
      <c r="P786" s="5" t="s">
        <v>62</v>
      </c>
      <c r="Q786" s="5" t="s">
        <v>62</v>
      </c>
      <c r="R786" s="5" t="s">
        <v>62</v>
      </c>
      <c r="S786" s="1">
        <v>1</v>
      </c>
      <c r="T786" s="1">
        <v>0</v>
      </c>
      <c r="U786" s="1">
        <v>0.03</v>
      </c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5" t="s">
        <v>52</v>
      </c>
      <c r="AK786" s="5" t="s">
        <v>2306</v>
      </c>
      <c r="AL786" s="5" t="s">
        <v>52</v>
      </c>
      <c r="AM786" s="5" t="s">
        <v>52</v>
      </c>
    </row>
    <row r="787" spans="1:39" ht="30" customHeight="1">
      <c r="A787" s="8" t="s">
        <v>1467</v>
      </c>
      <c r="B787" s="8" t="s">
        <v>52</v>
      </c>
      <c r="C787" s="8" t="s">
        <v>52</v>
      </c>
      <c r="D787" s="9"/>
      <c r="E787" s="11"/>
      <c r="F787" s="12">
        <f>TRUNC(SUMIF(N783:N786, N782, F783:F786),0)</f>
        <v>2253</v>
      </c>
      <c r="G787" s="11"/>
      <c r="H787" s="12">
        <f>TRUNC(SUMIF(N783:N786, N782, H783:H786),0)</f>
        <v>75124</v>
      </c>
      <c r="I787" s="11"/>
      <c r="J787" s="12">
        <f>TRUNC(SUMIF(N783:N786, N782, J783:J786),0)</f>
        <v>759</v>
      </c>
      <c r="K787" s="11"/>
      <c r="L787" s="12">
        <f>F787+H787+J787</f>
        <v>78136</v>
      </c>
      <c r="M787" s="8" t="s">
        <v>52</v>
      </c>
      <c r="N787" s="5" t="s">
        <v>94</v>
      </c>
      <c r="O787" s="5" t="s">
        <v>94</v>
      </c>
      <c r="P787" s="5" t="s">
        <v>52</v>
      </c>
      <c r="Q787" s="5" t="s">
        <v>52</v>
      </c>
      <c r="R787" s="5" t="s">
        <v>52</v>
      </c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5" t="s">
        <v>52</v>
      </c>
      <c r="AK787" s="5" t="s">
        <v>52</v>
      </c>
      <c r="AL787" s="5" t="s">
        <v>52</v>
      </c>
      <c r="AM787" s="5" t="s">
        <v>52</v>
      </c>
    </row>
    <row r="788" spans="1:39" ht="30" customHeight="1">
      <c r="A788" s="9"/>
      <c r="B788" s="9"/>
      <c r="C788" s="9"/>
      <c r="D788" s="9"/>
      <c r="E788" s="11"/>
      <c r="F788" s="12"/>
      <c r="G788" s="11"/>
      <c r="H788" s="12"/>
      <c r="I788" s="11"/>
      <c r="J788" s="12"/>
      <c r="K788" s="11"/>
      <c r="L788" s="12"/>
      <c r="M788" s="9"/>
    </row>
    <row r="789" spans="1:39" ht="30" customHeight="1">
      <c r="A789" s="24" t="s">
        <v>2307</v>
      </c>
      <c r="B789" s="24"/>
      <c r="C789" s="24"/>
      <c r="D789" s="24"/>
      <c r="E789" s="25"/>
      <c r="F789" s="26"/>
      <c r="G789" s="25"/>
      <c r="H789" s="26"/>
      <c r="I789" s="25"/>
      <c r="J789" s="26"/>
      <c r="K789" s="25"/>
      <c r="L789" s="26"/>
      <c r="M789" s="24"/>
      <c r="N789" s="2" t="s">
        <v>875</v>
      </c>
    </row>
    <row r="790" spans="1:39" ht="30" customHeight="1">
      <c r="A790" s="8" t="s">
        <v>2242</v>
      </c>
      <c r="B790" s="8" t="s">
        <v>2243</v>
      </c>
      <c r="C790" s="8" t="s">
        <v>2244</v>
      </c>
      <c r="D790" s="9">
        <v>1.32</v>
      </c>
      <c r="E790" s="11">
        <f>단가대비표!O27</f>
        <v>0</v>
      </c>
      <c r="F790" s="12">
        <f>TRUNC(E790*D790,1)</f>
        <v>0</v>
      </c>
      <c r="G790" s="11">
        <f>단가대비표!P27</f>
        <v>0</v>
      </c>
      <c r="H790" s="12">
        <f>TRUNC(G790*D790,1)</f>
        <v>0</v>
      </c>
      <c r="I790" s="11">
        <f>단가대비표!V27</f>
        <v>575</v>
      </c>
      <c r="J790" s="12">
        <f>TRUNC(I790*D790,1)</f>
        <v>759</v>
      </c>
      <c r="K790" s="11">
        <f t="shared" ref="K790:L793" si="169">TRUNC(E790+G790+I790,1)</f>
        <v>575</v>
      </c>
      <c r="L790" s="12">
        <f t="shared" si="169"/>
        <v>759</v>
      </c>
      <c r="M790" s="8" t="s">
        <v>52</v>
      </c>
      <c r="N790" s="5" t="s">
        <v>875</v>
      </c>
      <c r="O790" s="5" t="s">
        <v>2245</v>
      </c>
      <c r="P790" s="5" t="s">
        <v>62</v>
      </c>
      <c r="Q790" s="5" t="s">
        <v>62</v>
      </c>
      <c r="R790" s="5" t="s">
        <v>63</v>
      </c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5" t="s">
        <v>52</v>
      </c>
      <c r="AK790" s="5" t="s">
        <v>2308</v>
      </c>
      <c r="AL790" s="5" t="s">
        <v>52</v>
      </c>
      <c r="AM790" s="5" t="s">
        <v>52</v>
      </c>
    </row>
    <row r="791" spans="1:39" ht="30" customHeight="1">
      <c r="A791" s="8" t="s">
        <v>2247</v>
      </c>
      <c r="B791" s="8" t="s">
        <v>78</v>
      </c>
      <c r="C791" s="8" t="s">
        <v>79</v>
      </c>
      <c r="D791" s="9">
        <v>0.26800000000000002</v>
      </c>
      <c r="E791" s="11">
        <f>단가대비표!O293</f>
        <v>0</v>
      </c>
      <c r="F791" s="12">
        <f>TRUNC(E791*D791,1)</f>
        <v>0</v>
      </c>
      <c r="G791" s="11">
        <f>단가대비표!P293</f>
        <v>150052</v>
      </c>
      <c r="H791" s="12">
        <f>TRUNC(G791*D791,1)</f>
        <v>40213.9</v>
      </c>
      <c r="I791" s="11">
        <f>단가대비표!V293</f>
        <v>0</v>
      </c>
      <c r="J791" s="12">
        <f>TRUNC(I791*D791,1)</f>
        <v>0</v>
      </c>
      <c r="K791" s="11">
        <f t="shared" si="169"/>
        <v>150052</v>
      </c>
      <c r="L791" s="12">
        <f t="shared" si="169"/>
        <v>40213.9</v>
      </c>
      <c r="M791" s="8" t="s">
        <v>52</v>
      </c>
      <c r="N791" s="5" t="s">
        <v>875</v>
      </c>
      <c r="O791" s="5" t="s">
        <v>2248</v>
      </c>
      <c r="P791" s="5" t="s">
        <v>62</v>
      </c>
      <c r="Q791" s="5" t="s">
        <v>62</v>
      </c>
      <c r="R791" s="5" t="s">
        <v>63</v>
      </c>
      <c r="S791" s="1"/>
      <c r="T791" s="1"/>
      <c r="U791" s="1"/>
      <c r="V791" s="1">
        <v>1</v>
      </c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5" t="s">
        <v>52</v>
      </c>
      <c r="AK791" s="5" t="s">
        <v>2309</v>
      </c>
      <c r="AL791" s="5" t="s">
        <v>52</v>
      </c>
      <c r="AM791" s="5" t="s">
        <v>52</v>
      </c>
    </row>
    <row r="792" spans="1:39" ht="30" customHeight="1">
      <c r="A792" s="8" t="s">
        <v>77</v>
      </c>
      <c r="B792" s="8" t="s">
        <v>78</v>
      </c>
      <c r="C792" s="8" t="s">
        <v>79</v>
      </c>
      <c r="D792" s="9">
        <v>0.26800000000000002</v>
      </c>
      <c r="E792" s="11">
        <f>단가대비표!O289</f>
        <v>0</v>
      </c>
      <c r="F792" s="12">
        <f>TRUNC(E792*D792,1)</f>
        <v>0</v>
      </c>
      <c r="G792" s="11">
        <f>단가대비표!P289</f>
        <v>130264</v>
      </c>
      <c r="H792" s="12">
        <f>TRUNC(G792*D792,1)</f>
        <v>34910.699999999997</v>
      </c>
      <c r="I792" s="11">
        <f>단가대비표!V289</f>
        <v>0</v>
      </c>
      <c r="J792" s="12">
        <f>TRUNC(I792*D792,1)</f>
        <v>0</v>
      </c>
      <c r="K792" s="11">
        <f t="shared" si="169"/>
        <v>130264</v>
      </c>
      <c r="L792" s="12">
        <f t="shared" si="169"/>
        <v>34910.699999999997</v>
      </c>
      <c r="M792" s="8" t="s">
        <v>52</v>
      </c>
      <c r="N792" s="5" t="s">
        <v>875</v>
      </c>
      <c r="O792" s="5" t="s">
        <v>80</v>
      </c>
      <c r="P792" s="5" t="s">
        <v>62</v>
      </c>
      <c r="Q792" s="5" t="s">
        <v>62</v>
      </c>
      <c r="R792" s="5" t="s">
        <v>63</v>
      </c>
      <c r="S792" s="1"/>
      <c r="T792" s="1"/>
      <c r="U792" s="1"/>
      <c r="V792" s="1">
        <v>1</v>
      </c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5" t="s">
        <v>52</v>
      </c>
      <c r="AK792" s="5" t="s">
        <v>2310</v>
      </c>
      <c r="AL792" s="5" t="s">
        <v>52</v>
      </c>
      <c r="AM792" s="5" t="s">
        <v>52</v>
      </c>
    </row>
    <row r="793" spans="1:39" ht="30" customHeight="1">
      <c r="A793" s="8" t="s">
        <v>88</v>
      </c>
      <c r="B793" s="8" t="s">
        <v>1483</v>
      </c>
      <c r="C793" s="8" t="s">
        <v>90</v>
      </c>
      <c r="D793" s="9">
        <v>1</v>
      </c>
      <c r="E793" s="11">
        <f>TRUNC(SUMIF(V790:V793, RIGHTB(O793, 1), H790:H793)*U793, 2)</f>
        <v>2253.73</v>
      </c>
      <c r="F793" s="12">
        <f>TRUNC(E793*D793,1)</f>
        <v>2253.6999999999998</v>
      </c>
      <c r="G793" s="11">
        <v>0</v>
      </c>
      <c r="H793" s="12">
        <f>TRUNC(G793*D793,1)</f>
        <v>0</v>
      </c>
      <c r="I793" s="11">
        <v>0</v>
      </c>
      <c r="J793" s="12">
        <f>TRUNC(I793*D793,1)</f>
        <v>0</v>
      </c>
      <c r="K793" s="11">
        <f t="shared" si="169"/>
        <v>2253.6999999999998</v>
      </c>
      <c r="L793" s="12">
        <f t="shared" si="169"/>
        <v>2253.6999999999998</v>
      </c>
      <c r="M793" s="8" t="s">
        <v>52</v>
      </c>
      <c r="N793" s="5" t="s">
        <v>875</v>
      </c>
      <c r="O793" s="5" t="s">
        <v>91</v>
      </c>
      <c r="P793" s="5" t="s">
        <v>62</v>
      </c>
      <c r="Q793" s="5" t="s">
        <v>62</v>
      </c>
      <c r="R793" s="5" t="s">
        <v>62</v>
      </c>
      <c r="S793" s="1">
        <v>1</v>
      </c>
      <c r="T793" s="1">
        <v>0</v>
      </c>
      <c r="U793" s="1">
        <v>0.03</v>
      </c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5" t="s">
        <v>52</v>
      </c>
      <c r="AK793" s="5" t="s">
        <v>2311</v>
      </c>
      <c r="AL793" s="5" t="s">
        <v>52</v>
      </c>
      <c r="AM793" s="5" t="s">
        <v>52</v>
      </c>
    </row>
    <row r="794" spans="1:39" ht="30" customHeight="1">
      <c r="A794" s="8" t="s">
        <v>1467</v>
      </c>
      <c r="B794" s="8" t="s">
        <v>52</v>
      </c>
      <c r="C794" s="8" t="s">
        <v>52</v>
      </c>
      <c r="D794" s="9"/>
      <c r="E794" s="11"/>
      <c r="F794" s="12">
        <f>TRUNC(SUMIF(N790:N793, N789, F790:F793),0)</f>
        <v>2253</v>
      </c>
      <c r="G794" s="11"/>
      <c r="H794" s="12">
        <f>TRUNC(SUMIF(N790:N793, N789, H790:H793),0)</f>
        <v>75124</v>
      </c>
      <c r="I794" s="11"/>
      <c r="J794" s="12">
        <f>TRUNC(SUMIF(N790:N793, N789, J790:J793),0)</f>
        <v>759</v>
      </c>
      <c r="K794" s="11"/>
      <c r="L794" s="12">
        <f>F794+H794+J794</f>
        <v>78136</v>
      </c>
      <c r="M794" s="8" t="s">
        <v>52</v>
      </c>
      <c r="N794" s="5" t="s">
        <v>94</v>
      </c>
      <c r="O794" s="5" t="s">
        <v>94</v>
      </c>
      <c r="P794" s="5" t="s">
        <v>52</v>
      </c>
      <c r="Q794" s="5" t="s">
        <v>52</v>
      </c>
      <c r="R794" s="5" t="s">
        <v>52</v>
      </c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5" t="s">
        <v>52</v>
      </c>
      <c r="AK794" s="5" t="s">
        <v>52</v>
      </c>
      <c r="AL794" s="5" t="s">
        <v>52</v>
      </c>
      <c r="AM794" s="5" t="s">
        <v>52</v>
      </c>
    </row>
    <row r="795" spans="1:39" ht="30" customHeight="1">
      <c r="A795" s="9"/>
      <c r="B795" s="9"/>
      <c r="C795" s="9"/>
      <c r="D795" s="9"/>
      <c r="E795" s="11"/>
      <c r="F795" s="12"/>
      <c r="G795" s="11"/>
      <c r="H795" s="12"/>
      <c r="I795" s="11"/>
      <c r="J795" s="12"/>
      <c r="K795" s="11"/>
      <c r="L795" s="12"/>
      <c r="M795" s="9"/>
    </row>
    <row r="796" spans="1:39" ht="30" customHeight="1">
      <c r="A796" s="24" t="s">
        <v>2312</v>
      </c>
      <c r="B796" s="24"/>
      <c r="C796" s="24"/>
      <c r="D796" s="24"/>
      <c r="E796" s="25"/>
      <c r="F796" s="26"/>
      <c r="G796" s="25"/>
      <c r="H796" s="26"/>
      <c r="I796" s="25"/>
      <c r="J796" s="26"/>
      <c r="K796" s="25"/>
      <c r="L796" s="26"/>
      <c r="M796" s="24"/>
      <c r="N796" s="2" t="s">
        <v>975</v>
      </c>
    </row>
    <row r="797" spans="1:39" ht="30" customHeight="1">
      <c r="A797" s="8" t="s">
        <v>2242</v>
      </c>
      <c r="B797" s="8" t="s">
        <v>2243</v>
      </c>
      <c r="C797" s="8" t="s">
        <v>2244</v>
      </c>
      <c r="D797" s="9">
        <v>1.71</v>
      </c>
      <c r="E797" s="11">
        <f>단가대비표!O27</f>
        <v>0</v>
      </c>
      <c r="F797" s="12">
        <f>TRUNC(E797*D797,1)</f>
        <v>0</v>
      </c>
      <c r="G797" s="11">
        <f>단가대비표!P27</f>
        <v>0</v>
      </c>
      <c r="H797" s="12">
        <f>TRUNC(G797*D797,1)</f>
        <v>0</v>
      </c>
      <c r="I797" s="11">
        <f>단가대비표!V27</f>
        <v>575</v>
      </c>
      <c r="J797" s="12">
        <f>TRUNC(I797*D797,1)</f>
        <v>983.2</v>
      </c>
      <c r="K797" s="11">
        <f t="shared" ref="K797:L800" si="170">TRUNC(E797+G797+I797,1)</f>
        <v>575</v>
      </c>
      <c r="L797" s="12">
        <f t="shared" si="170"/>
        <v>983.2</v>
      </c>
      <c r="M797" s="8" t="s">
        <v>52</v>
      </c>
      <c r="N797" s="5" t="s">
        <v>975</v>
      </c>
      <c r="O797" s="5" t="s">
        <v>2245</v>
      </c>
      <c r="P797" s="5" t="s">
        <v>62</v>
      </c>
      <c r="Q797" s="5" t="s">
        <v>62</v>
      </c>
      <c r="R797" s="5" t="s">
        <v>63</v>
      </c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5" t="s">
        <v>52</v>
      </c>
      <c r="AK797" s="5" t="s">
        <v>2313</v>
      </c>
      <c r="AL797" s="5" t="s">
        <v>52</v>
      </c>
      <c r="AM797" s="5" t="s">
        <v>52</v>
      </c>
    </row>
    <row r="798" spans="1:39" ht="30" customHeight="1">
      <c r="A798" s="8" t="s">
        <v>2247</v>
      </c>
      <c r="B798" s="8" t="s">
        <v>78</v>
      </c>
      <c r="C798" s="8" t="s">
        <v>79</v>
      </c>
      <c r="D798" s="9">
        <v>0.32200000000000001</v>
      </c>
      <c r="E798" s="11">
        <f>단가대비표!O293</f>
        <v>0</v>
      </c>
      <c r="F798" s="12">
        <f>TRUNC(E798*D798,1)</f>
        <v>0</v>
      </c>
      <c r="G798" s="11">
        <f>단가대비표!P293</f>
        <v>150052</v>
      </c>
      <c r="H798" s="12">
        <f>TRUNC(G798*D798,1)</f>
        <v>48316.7</v>
      </c>
      <c r="I798" s="11">
        <f>단가대비표!V293</f>
        <v>0</v>
      </c>
      <c r="J798" s="12">
        <f>TRUNC(I798*D798,1)</f>
        <v>0</v>
      </c>
      <c r="K798" s="11">
        <f t="shared" si="170"/>
        <v>150052</v>
      </c>
      <c r="L798" s="12">
        <f t="shared" si="170"/>
        <v>48316.7</v>
      </c>
      <c r="M798" s="8" t="s">
        <v>52</v>
      </c>
      <c r="N798" s="5" t="s">
        <v>975</v>
      </c>
      <c r="O798" s="5" t="s">
        <v>2248</v>
      </c>
      <c r="P798" s="5" t="s">
        <v>62</v>
      </c>
      <c r="Q798" s="5" t="s">
        <v>62</v>
      </c>
      <c r="R798" s="5" t="s">
        <v>63</v>
      </c>
      <c r="S798" s="1"/>
      <c r="T798" s="1"/>
      <c r="U798" s="1"/>
      <c r="V798" s="1">
        <v>1</v>
      </c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5" t="s">
        <v>52</v>
      </c>
      <c r="AK798" s="5" t="s">
        <v>2314</v>
      </c>
      <c r="AL798" s="5" t="s">
        <v>52</v>
      </c>
      <c r="AM798" s="5" t="s">
        <v>52</v>
      </c>
    </row>
    <row r="799" spans="1:39" ht="30" customHeight="1">
      <c r="A799" s="8" t="s">
        <v>77</v>
      </c>
      <c r="B799" s="8" t="s">
        <v>78</v>
      </c>
      <c r="C799" s="8" t="s">
        <v>79</v>
      </c>
      <c r="D799" s="9">
        <v>0.32200000000000001</v>
      </c>
      <c r="E799" s="11">
        <f>단가대비표!O289</f>
        <v>0</v>
      </c>
      <c r="F799" s="12">
        <f>TRUNC(E799*D799,1)</f>
        <v>0</v>
      </c>
      <c r="G799" s="11">
        <f>단가대비표!P289</f>
        <v>130264</v>
      </c>
      <c r="H799" s="12">
        <f>TRUNC(G799*D799,1)</f>
        <v>41945</v>
      </c>
      <c r="I799" s="11">
        <f>단가대비표!V289</f>
        <v>0</v>
      </c>
      <c r="J799" s="12">
        <f>TRUNC(I799*D799,1)</f>
        <v>0</v>
      </c>
      <c r="K799" s="11">
        <f t="shared" si="170"/>
        <v>130264</v>
      </c>
      <c r="L799" s="12">
        <f t="shared" si="170"/>
        <v>41945</v>
      </c>
      <c r="M799" s="8" t="s">
        <v>52</v>
      </c>
      <c r="N799" s="5" t="s">
        <v>975</v>
      </c>
      <c r="O799" s="5" t="s">
        <v>80</v>
      </c>
      <c r="P799" s="5" t="s">
        <v>62</v>
      </c>
      <c r="Q799" s="5" t="s">
        <v>62</v>
      </c>
      <c r="R799" s="5" t="s">
        <v>63</v>
      </c>
      <c r="S799" s="1"/>
      <c r="T799" s="1"/>
      <c r="U799" s="1"/>
      <c r="V799" s="1">
        <v>1</v>
      </c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5" t="s">
        <v>52</v>
      </c>
      <c r="AK799" s="5" t="s">
        <v>2315</v>
      </c>
      <c r="AL799" s="5" t="s">
        <v>52</v>
      </c>
      <c r="AM799" s="5" t="s">
        <v>52</v>
      </c>
    </row>
    <row r="800" spans="1:39" ht="30" customHeight="1">
      <c r="A800" s="8" t="s">
        <v>88</v>
      </c>
      <c r="B800" s="8" t="s">
        <v>1483</v>
      </c>
      <c r="C800" s="8" t="s">
        <v>90</v>
      </c>
      <c r="D800" s="9">
        <v>1</v>
      </c>
      <c r="E800" s="11">
        <f>TRUNC(SUMIF(V797:V800, RIGHTB(O800, 1), H797:H800)*U800, 2)</f>
        <v>2707.85</v>
      </c>
      <c r="F800" s="12">
        <f>TRUNC(E800*D800,1)</f>
        <v>2707.8</v>
      </c>
      <c r="G800" s="11">
        <v>0</v>
      </c>
      <c r="H800" s="12">
        <f>TRUNC(G800*D800,1)</f>
        <v>0</v>
      </c>
      <c r="I800" s="11">
        <v>0</v>
      </c>
      <c r="J800" s="12">
        <f>TRUNC(I800*D800,1)</f>
        <v>0</v>
      </c>
      <c r="K800" s="11">
        <f t="shared" si="170"/>
        <v>2707.8</v>
      </c>
      <c r="L800" s="12">
        <f t="shared" si="170"/>
        <v>2707.8</v>
      </c>
      <c r="M800" s="8" t="s">
        <v>52</v>
      </c>
      <c r="N800" s="5" t="s">
        <v>975</v>
      </c>
      <c r="O800" s="5" t="s">
        <v>91</v>
      </c>
      <c r="P800" s="5" t="s">
        <v>62</v>
      </c>
      <c r="Q800" s="5" t="s">
        <v>62</v>
      </c>
      <c r="R800" s="5" t="s">
        <v>62</v>
      </c>
      <c r="S800" s="1">
        <v>1</v>
      </c>
      <c r="T800" s="1">
        <v>0</v>
      </c>
      <c r="U800" s="1">
        <v>0.03</v>
      </c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5" t="s">
        <v>52</v>
      </c>
      <c r="AK800" s="5" t="s">
        <v>2316</v>
      </c>
      <c r="AL800" s="5" t="s">
        <v>52</v>
      </c>
      <c r="AM800" s="5" t="s">
        <v>52</v>
      </c>
    </row>
    <row r="801" spans="1:39" ht="30" customHeight="1">
      <c r="A801" s="8" t="s">
        <v>1467</v>
      </c>
      <c r="B801" s="8" t="s">
        <v>52</v>
      </c>
      <c r="C801" s="8" t="s">
        <v>52</v>
      </c>
      <c r="D801" s="9"/>
      <c r="E801" s="11"/>
      <c r="F801" s="12">
        <f>TRUNC(SUMIF(N797:N800, N796, F797:F800),0)</f>
        <v>2707</v>
      </c>
      <c r="G801" s="11"/>
      <c r="H801" s="12">
        <f>TRUNC(SUMIF(N797:N800, N796, H797:H800),0)</f>
        <v>90261</v>
      </c>
      <c r="I801" s="11"/>
      <c r="J801" s="12">
        <f>TRUNC(SUMIF(N797:N800, N796, J797:J800),0)</f>
        <v>983</v>
      </c>
      <c r="K801" s="11"/>
      <c r="L801" s="12">
        <f>F801+H801+J801</f>
        <v>93951</v>
      </c>
      <c r="M801" s="8" t="s">
        <v>52</v>
      </c>
      <c r="N801" s="5" t="s">
        <v>94</v>
      </c>
      <c r="O801" s="5" t="s">
        <v>94</v>
      </c>
      <c r="P801" s="5" t="s">
        <v>52</v>
      </c>
      <c r="Q801" s="5" t="s">
        <v>52</v>
      </c>
      <c r="R801" s="5" t="s">
        <v>52</v>
      </c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5" t="s">
        <v>52</v>
      </c>
      <c r="AK801" s="5" t="s">
        <v>52</v>
      </c>
      <c r="AL801" s="5" t="s">
        <v>52</v>
      </c>
      <c r="AM801" s="5" t="s">
        <v>52</v>
      </c>
    </row>
    <row r="802" spans="1:39" ht="30" customHeight="1">
      <c r="A802" s="9"/>
      <c r="B802" s="9"/>
      <c r="C802" s="9"/>
      <c r="D802" s="9"/>
      <c r="E802" s="11"/>
      <c r="F802" s="12"/>
      <c r="G802" s="11"/>
      <c r="H802" s="12"/>
      <c r="I802" s="11"/>
      <c r="J802" s="12"/>
      <c r="K802" s="11"/>
      <c r="L802" s="12"/>
      <c r="M802" s="9"/>
    </row>
    <row r="803" spans="1:39" ht="30" customHeight="1">
      <c r="A803" s="24" t="s">
        <v>2317</v>
      </c>
      <c r="B803" s="24"/>
      <c r="C803" s="24"/>
      <c r="D803" s="24"/>
      <c r="E803" s="25"/>
      <c r="F803" s="26"/>
      <c r="G803" s="25"/>
      <c r="H803" s="26"/>
      <c r="I803" s="25"/>
      <c r="J803" s="26"/>
      <c r="K803" s="25"/>
      <c r="L803" s="26"/>
      <c r="M803" s="24"/>
      <c r="N803" s="2" t="s">
        <v>978</v>
      </c>
    </row>
    <row r="804" spans="1:39" ht="30" customHeight="1">
      <c r="A804" s="8" t="s">
        <v>2242</v>
      </c>
      <c r="B804" s="8" t="s">
        <v>2243</v>
      </c>
      <c r="C804" s="8" t="s">
        <v>2244</v>
      </c>
      <c r="D804" s="9">
        <v>2.09</v>
      </c>
      <c r="E804" s="11">
        <f>단가대비표!O27</f>
        <v>0</v>
      </c>
      <c r="F804" s="12">
        <f>TRUNC(E804*D804,1)</f>
        <v>0</v>
      </c>
      <c r="G804" s="11">
        <f>단가대비표!P27</f>
        <v>0</v>
      </c>
      <c r="H804" s="12">
        <f>TRUNC(G804*D804,1)</f>
        <v>0</v>
      </c>
      <c r="I804" s="11">
        <f>단가대비표!V27</f>
        <v>575</v>
      </c>
      <c r="J804" s="12">
        <f>TRUNC(I804*D804,1)</f>
        <v>1201.7</v>
      </c>
      <c r="K804" s="11">
        <f t="shared" ref="K804:L807" si="171">TRUNC(E804+G804+I804,1)</f>
        <v>575</v>
      </c>
      <c r="L804" s="12">
        <f t="shared" si="171"/>
        <v>1201.7</v>
      </c>
      <c r="M804" s="8" t="s">
        <v>52</v>
      </c>
      <c r="N804" s="5" t="s">
        <v>978</v>
      </c>
      <c r="O804" s="5" t="s">
        <v>2245</v>
      </c>
      <c r="P804" s="5" t="s">
        <v>62</v>
      </c>
      <c r="Q804" s="5" t="s">
        <v>62</v>
      </c>
      <c r="R804" s="5" t="s">
        <v>63</v>
      </c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5" t="s">
        <v>52</v>
      </c>
      <c r="AK804" s="5" t="s">
        <v>2318</v>
      </c>
      <c r="AL804" s="5" t="s">
        <v>52</v>
      </c>
      <c r="AM804" s="5" t="s">
        <v>52</v>
      </c>
    </row>
    <row r="805" spans="1:39" ht="30" customHeight="1">
      <c r="A805" s="8" t="s">
        <v>2247</v>
      </c>
      <c r="B805" s="8" t="s">
        <v>78</v>
      </c>
      <c r="C805" s="8" t="s">
        <v>79</v>
      </c>
      <c r="D805" s="9">
        <v>0.377</v>
      </c>
      <c r="E805" s="11">
        <f>단가대비표!O293</f>
        <v>0</v>
      </c>
      <c r="F805" s="12">
        <f>TRUNC(E805*D805,1)</f>
        <v>0</v>
      </c>
      <c r="G805" s="11">
        <f>단가대비표!P293</f>
        <v>150052</v>
      </c>
      <c r="H805" s="12">
        <f>TRUNC(G805*D805,1)</f>
        <v>56569.599999999999</v>
      </c>
      <c r="I805" s="11">
        <f>단가대비표!V293</f>
        <v>0</v>
      </c>
      <c r="J805" s="12">
        <f>TRUNC(I805*D805,1)</f>
        <v>0</v>
      </c>
      <c r="K805" s="11">
        <f t="shared" si="171"/>
        <v>150052</v>
      </c>
      <c r="L805" s="12">
        <f t="shared" si="171"/>
        <v>56569.599999999999</v>
      </c>
      <c r="M805" s="8" t="s">
        <v>52</v>
      </c>
      <c r="N805" s="5" t="s">
        <v>978</v>
      </c>
      <c r="O805" s="5" t="s">
        <v>2248</v>
      </c>
      <c r="P805" s="5" t="s">
        <v>62</v>
      </c>
      <c r="Q805" s="5" t="s">
        <v>62</v>
      </c>
      <c r="R805" s="5" t="s">
        <v>63</v>
      </c>
      <c r="S805" s="1"/>
      <c r="T805" s="1"/>
      <c r="U805" s="1"/>
      <c r="V805" s="1">
        <v>1</v>
      </c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5" t="s">
        <v>52</v>
      </c>
      <c r="AK805" s="5" t="s">
        <v>2319</v>
      </c>
      <c r="AL805" s="5" t="s">
        <v>52</v>
      </c>
      <c r="AM805" s="5" t="s">
        <v>52</v>
      </c>
    </row>
    <row r="806" spans="1:39" ht="30" customHeight="1">
      <c r="A806" s="8" t="s">
        <v>77</v>
      </c>
      <c r="B806" s="8" t="s">
        <v>78</v>
      </c>
      <c r="C806" s="8" t="s">
        <v>79</v>
      </c>
      <c r="D806" s="9">
        <v>0.377</v>
      </c>
      <c r="E806" s="11">
        <f>단가대비표!O289</f>
        <v>0</v>
      </c>
      <c r="F806" s="12">
        <f>TRUNC(E806*D806,1)</f>
        <v>0</v>
      </c>
      <c r="G806" s="11">
        <f>단가대비표!P289</f>
        <v>130264</v>
      </c>
      <c r="H806" s="12">
        <f>TRUNC(G806*D806,1)</f>
        <v>49109.5</v>
      </c>
      <c r="I806" s="11">
        <f>단가대비표!V289</f>
        <v>0</v>
      </c>
      <c r="J806" s="12">
        <f>TRUNC(I806*D806,1)</f>
        <v>0</v>
      </c>
      <c r="K806" s="11">
        <f t="shared" si="171"/>
        <v>130264</v>
      </c>
      <c r="L806" s="12">
        <f t="shared" si="171"/>
        <v>49109.5</v>
      </c>
      <c r="M806" s="8" t="s">
        <v>52</v>
      </c>
      <c r="N806" s="5" t="s">
        <v>978</v>
      </c>
      <c r="O806" s="5" t="s">
        <v>80</v>
      </c>
      <c r="P806" s="5" t="s">
        <v>62</v>
      </c>
      <c r="Q806" s="5" t="s">
        <v>62</v>
      </c>
      <c r="R806" s="5" t="s">
        <v>63</v>
      </c>
      <c r="S806" s="1"/>
      <c r="T806" s="1"/>
      <c r="U806" s="1"/>
      <c r="V806" s="1">
        <v>1</v>
      </c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5" t="s">
        <v>52</v>
      </c>
      <c r="AK806" s="5" t="s">
        <v>2320</v>
      </c>
      <c r="AL806" s="5" t="s">
        <v>52</v>
      </c>
      <c r="AM806" s="5" t="s">
        <v>52</v>
      </c>
    </row>
    <row r="807" spans="1:39" ht="30" customHeight="1">
      <c r="A807" s="8" t="s">
        <v>88</v>
      </c>
      <c r="B807" s="8" t="s">
        <v>1483</v>
      </c>
      <c r="C807" s="8" t="s">
        <v>90</v>
      </c>
      <c r="D807" s="9">
        <v>1</v>
      </c>
      <c r="E807" s="11">
        <f>TRUNC(SUMIF(V804:V807, RIGHTB(O807, 1), H804:H807)*U807, 2)</f>
        <v>3170.37</v>
      </c>
      <c r="F807" s="12">
        <f>TRUNC(E807*D807,1)</f>
        <v>3170.3</v>
      </c>
      <c r="G807" s="11">
        <v>0</v>
      </c>
      <c r="H807" s="12">
        <f>TRUNC(G807*D807,1)</f>
        <v>0</v>
      </c>
      <c r="I807" s="11">
        <v>0</v>
      </c>
      <c r="J807" s="12">
        <f>TRUNC(I807*D807,1)</f>
        <v>0</v>
      </c>
      <c r="K807" s="11">
        <f t="shared" si="171"/>
        <v>3170.3</v>
      </c>
      <c r="L807" s="12">
        <f t="shared" si="171"/>
        <v>3170.3</v>
      </c>
      <c r="M807" s="8" t="s">
        <v>52</v>
      </c>
      <c r="N807" s="5" t="s">
        <v>978</v>
      </c>
      <c r="O807" s="5" t="s">
        <v>91</v>
      </c>
      <c r="P807" s="5" t="s">
        <v>62</v>
      </c>
      <c r="Q807" s="5" t="s">
        <v>62</v>
      </c>
      <c r="R807" s="5" t="s">
        <v>62</v>
      </c>
      <c r="S807" s="1">
        <v>1</v>
      </c>
      <c r="T807" s="1">
        <v>0</v>
      </c>
      <c r="U807" s="1">
        <v>0.03</v>
      </c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5" t="s">
        <v>52</v>
      </c>
      <c r="AK807" s="5" t="s">
        <v>2321</v>
      </c>
      <c r="AL807" s="5" t="s">
        <v>52</v>
      </c>
      <c r="AM807" s="5" t="s">
        <v>52</v>
      </c>
    </row>
    <row r="808" spans="1:39" ht="30" customHeight="1">
      <c r="A808" s="8" t="s">
        <v>1467</v>
      </c>
      <c r="B808" s="8" t="s">
        <v>52</v>
      </c>
      <c r="C808" s="8" t="s">
        <v>52</v>
      </c>
      <c r="D808" s="9"/>
      <c r="E808" s="11"/>
      <c r="F808" s="12">
        <f>TRUNC(SUMIF(N804:N807, N803, F804:F807),0)</f>
        <v>3170</v>
      </c>
      <c r="G808" s="11"/>
      <c r="H808" s="12">
        <f>TRUNC(SUMIF(N804:N807, N803, H804:H807),0)</f>
        <v>105679</v>
      </c>
      <c r="I808" s="11"/>
      <c r="J808" s="12">
        <f>TRUNC(SUMIF(N804:N807, N803, J804:J807),0)</f>
        <v>1201</v>
      </c>
      <c r="K808" s="11"/>
      <c r="L808" s="12">
        <f>F808+H808+J808</f>
        <v>110050</v>
      </c>
      <c r="M808" s="8" t="s">
        <v>52</v>
      </c>
      <c r="N808" s="5" t="s">
        <v>94</v>
      </c>
      <c r="O808" s="5" t="s">
        <v>94</v>
      </c>
      <c r="P808" s="5" t="s">
        <v>52</v>
      </c>
      <c r="Q808" s="5" t="s">
        <v>52</v>
      </c>
      <c r="R808" s="5" t="s">
        <v>52</v>
      </c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5" t="s">
        <v>52</v>
      </c>
      <c r="AK808" s="5" t="s">
        <v>52</v>
      </c>
      <c r="AL808" s="5" t="s">
        <v>52</v>
      </c>
      <c r="AM808" s="5" t="s">
        <v>52</v>
      </c>
    </row>
    <row r="809" spans="1:39" ht="30" customHeight="1">
      <c r="A809" s="9"/>
      <c r="B809" s="9"/>
      <c r="C809" s="9"/>
      <c r="D809" s="9"/>
      <c r="E809" s="11"/>
      <c r="F809" s="12"/>
      <c r="G809" s="11"/>
      <c r="H809" s="12"/>
      <c r="I809" s="11"/>
      <c r="J809" s="12"/>
      <c r="K809" s="11"/>
      <c r="L809" s="12"/>
      <c r="M809" s="9"/>
    </row>
    <row r="810" spans="1:39" ht="30" customHeight="1">
      <c r="A810" s="24" t="s">
        <v>2322</v>
      </c>
      <c r="B810" s="24"/>
      <c r="C810" s="24"/>
      <c r="D810" s="24"/>
      <c r="E810" s="25"/>
      <c r="F810" s="26"/>
      <c r="G810" s="25"/>
      <c r="H810" s="26"/>
      <c r="I810" s="25"/>
      <c r="J810" s="26"/>
      <c r="K810" s="25"/>
      <c r="L810" s="26"/>
      <c r="M810" s="24"/>
      <c r="N810" s="2" t="s">
        <v>982</v>
      </c>
    </row>
    <row r="811" spans="1:39" ht="30" customHeight="1">
      <c r="A811" s="8" t="s">
        <v>2242</v>
      </c>
      <c r="B811" s="8" t="s">
        <v>2243</v>
      </c>
      <c r="C811" s="8" t="s">
        <v>2244</v>
      </c>
      <c r="D811" s="9">
        <v>2.4700000000000002</v>
      </c>
      <c r="E811" s="11">
        <f>단가대비표!O27</f>
        <v>0</v>
      </c>
      <c r="F811" s="12">
        <f>TRUNC(E811*D811,1)</f>
        <v>0</v>
      </c>
      <c r="G811" s="11">
        <f>단가대비표!P27</f>
        <v>0</v>
      </c>
      <c r="H811" s="12">
        <f>TRUNC(G811*D811,1)</f>
        <v>0</v>
      </c>
      <c r="I811" s="11">
        <f>단가대비표!V27</f>
        <v>575</v>
      </c>
      <c r="J811" s="12">
        <f>TRUNC(I811*D811,1)</f>
        <v>1420.2</v>
      </c>
      <c r="K811" s="11">
        <f t="shared" ref="K811:L814" si="172">TRUNC(E811+G811+I811,1)</f>
        <v>575</v>
      </c>
      <c r="L811" s="12">
        <f t="shared" si="172"/>
        <v>1420.2</v>
      </c>
      <c r="M811" s="8" t="s">
        <v>52</v>
      </c>
      <c r="N811" s="5" t="s">
        <v>982</v>
      </c>
      <c r="O811" s="5" t="s">
        <v>2245</v>
      </c>
      <c r="P811" s="5" t="s">
        <v>62</v>
      </c>
      <c r="Q811" s="5" t="s">
        <v>62</v>
      </c>
      <c r="R811" s="5" t="s">
        <v>63</v>
      </c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5" t="s">
        <v>52</v>
      </c>
      <c r="AK811" s="5" t="s">
        <v>2323</v>
      </c>
      <c r="AL811" s="5" t="s">
        <v>52</v>
      </c>
      <c r="AM811" s="5" t="s">
        <v>52</v>
      </c>
    </row>
    <row r="812" spans="1:39" ht="30" customHeight="1">
      <c r="A812" s="8" t="s">
        <v>2247</v>
      </c>
      <c r="B812" s="8" t="s">
        <v>78</v>
      </c>
      <c r="C812" s="8" t="s">
        <v>79</v>
      </c>
      <c r="D812" s="9">
        <v>0.434</v>
      </c>
      <c r="E812" s="11">
        <f>단가대비표!O293</f>
        <v>0</v>
      </c>
      <c r="F812" s="12">
        <f>TRUNC(E812*D812,1)</f>
        <v>0</v>
      </c>
      <c r="G812" s="11">
        <f>단가대비표!P293</f>
        <v>150052</v>
      </c>
      <c r="H812" s="12">
        <f>TRUNC(G812*D812,1)</f>
        <v>65122.5</v>
      </c>
      <c r="I812" s="11">
        <f>단가대비표!V293</f>
        <v>0</v>
      </c>
      <c r="J812" s="12">
        <f>TRUNC(I812*D812,1)</f>
        <v>0</v>
      </c>
      <c r="K812" s="11">
        <f t="shared" si="172"/>
        <v>150052</v>
      </c>
      <c r="L812" s="12">
        <f t="shared" si="172"/>
        <v>65122.5</v>
      </c>
      <c r="M812" s="8" t="s">
        <v>52</v>
      </c>
      <c r="N812" s="5" t="s">
        <v>982</v>
      </c>
      <c r="O812" s="5" t="s">
        <v>2248</v>
      </c>
      <c r="P812" s="5" t="s">
        <v>62</v>
      </c>
      <c r="Q812" s="5" t="s">
        <v>62</v>
      </c>
      <c r="R812" s="5" t="s">
        <v>63</v>
      </c>
      <c r="S812" s="1"/>
      <c r="T812" s="1"/>
      <c r="U812" s="1"/>
      <c r="V812" s="1">
        <v>1</v>
      </c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5" t="s">
        <v>52</v>
      </c>
      <c r="AK812" s="5" t="s">
        <v>2324</v>
      </c>
      <c r="AL812" s="5" t="s">
        <v>52</v>
      </c>
      <c r="AM812" s="5" t="s">
        <v>52</v>
      </c>
    </row>
    <row r="813" spans="1:39" ht="30" customHeight="1">
      <c r="A813" s="8" t="s">
        <v>77</v>
      </c>
      <c r="B813" s="8" t="s">
        <v>78</v>
      </c>
      <c r="C813" s="8" t="s">
        <v>79</v>
      </c>
      <c r="D813" s="9">
        <v>0.434</v>
      </c>
      <c r="E813" s="11">
        <f>단가대비표!O289</f>
        <v>0</v>
      </c>
      <c r="F813" s="12">
        <f>TRUNC(E813*D813,1)</f>
        <v>0</v>
      </c>
      <c r="G813" s="11">
        <f>단가대비표!P289</f>
        <v>130264</v>
      </c>
      <c r="H813" s="12">
        <f>TRUNC(G813*D813,1)</f>
        <v>56534.5</v>
      </c>
      <c r="I813" s="11">
        <f>단가대비표!V289</f>
        <v>0</v>
      </c>
      <c r="J813" s="12">
        <f>TRUNC(I813*D813,1)</f>
        <v>0</v>
      </c>
      <c r="K813" s="11">
        <f t="shared" si="172"/>
        <v>130264</v>
      </c>
      <c r="L813" s="12">
        <f t="shared" si="172"/>
        <v>56534.5</v>
      </c>
      <c r="M813" s="8" t="s">
        <v>52</v>
      </c>
      <c r="N813" s="5" t="s">
        <v>982</v>
      </c>
      <c r="O813" s="5" t="s">
        <v>80</v>
      </c>
      <c r="P813" s="5" t="s">
        <v>62</v>
      </c>
      <c r="Q813" s="5" t="s">
        <v>62</v>
      </c>
      <c r="R813" s="5" t="s">
        <v>63</v>
      </c>
      <c r="S813" s="1"/>
      <c r="T813" s="1"/>
      <c r="U813" s="1"/>
      <c r="V813" s="1">
        <v>1</v>
      </c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5" t="s">
        <v>52</v>
      </c>
      <c r="AK813" s="5" t="s">
        <v>2325</v>
      </c>
      <c r="AL813" s="5" t="s">
        <v>52</v>
      </c>
      <c r="AM813" s="5" t="s">
        <v>52</v>
      </c>
    </row>
    <row r="814" spans="1:39" ht="30" customHeight="1">
      <c r="A814" s="8" t="s">
        <v>88</v>
      </c>
      <c r="B814" s="8" t="s">
        <v>1483</v>
      </c>
      <c r="C814" s="8" t="s">
        <v>90</v>
      </c>
      <c r="D814" s="9">
        <v>1</v>
      </c>
      <c r="E814" s="11">
        <f>TRUNC(SUMIF(V811:V814, RIGHTB(O814, 1), H811:H814)*U814, 2)</f>
        <v>3649.71</v>
      </c>
      <c r="F814" s="12">
        <f>TRUNC(E814*D814,1)</f>
        <v>3649.7</v>
      </c>
      <c r="G814" s="11">
        <v>0</v>
      </c>
      <c r="H814" s="12">
        <f>TRUNC(G814*D814,1)</f>
        <v>0</v>
      </c>
      <c r="I814" s="11">
        <v>0</v>
      </c>
      <c r="J814" s="12">
        <f>TRUNC(I814*D814,1)</f>
        <v>0</v>
      </c>
      <c r="K814" s="11">
        <f t="shared" si="172"/>
        <v>3649.7</v>
      </c>
      <c r="L814" s="12">
        <f t="shared" si="172"/>
        <v>3649.7</v>
      </c>
      <c r="M814" s="8" t="s">
        <v>52</v>
      </c>
      <c r="N814" s="5" t="s">
        <v>982</v>
      </c>
      <c r="O814" s="5" t="s">
        <v>91</v>
      </c>
      <c r="P814" s="5" t="s">
        <v>62</v>
      </c>
      <c r="Q814" s="5" t="s">
        <v>62</v>
      </c>
      <c r="R814" s="5" t="s">
        <v>62</v>
      </c>
      <c r="S814" s="1">
        <v>1</v>
      </c>
      <c r="T814" s="1">
        <v>0</v>
      </c>
      <c r="U814" s="1">
        <v>0.03</v>
      </c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5" t="s">
        <v>52</v>
      </c>
      <c r="AK814" s="5" t="s">
        <v>2326</v>
      </c>
      <c r="AL814" s="5" t="s">
        <v>52</v>
      </c>
      <c r="AM814" s="5" t="s">
        <v>52</v>
      </c>
    </row>
    <row r="815" spans="1:39" ht="30" customHeight="1">
      <c r="A815" s="8" t="s">
        <v>1467</v>
      </c>
      <c r="B815" s="8" t="s">
        <v>52</v>
      </c>
      <c r="C815" s="8" t="s">
        <v>52</v>
      </c>
      <c r="D815" s="9"/>
      <c r="E815" s="11"/>
      <c r="F815" s="12">
        <f>TRUNC(SUMIF(N811:N814, N810, F811:F814),0)</f>
        <v>3649</v>
      </c>
      <c r="G815" s="11"/>
      <c r="H815" s="12">
        <f>TRUNC(SUMIF(N811:N814, N810, H811:H814),0)</f>
        <v>121657</v>
      </c>
      <c r="I815" s="11"/>
      <c r="J815" s="12">
        <f>TRUNC(SUMIF(N811:N814, N810, J811:J814),0)</f>
        <v>1420</v>
      </c>
      <c r="K815" s="11"/>
      <c r="L815" s="12">
        <f>F815+H815+J815</f>
        <v>126726</v>
      </c>
      <c r="M815" s="8" t="s">
        <v>52</v>
      </c>
      <c r="N815" s="5" t="s">
        <v>94</v>
      </c>
      <c r="O815" s="5" t="s">
        <v>94</v>
      </c>
      <c r="P815" s="5" t="s">
        <v>52</v>
      </c>
      <c r="Q815" s="5" t="s">
        <v>52</v>
      </c>
      <c r="R815" s="5" t="s">
        <v>52</v>
      </c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5" t="s">
        <v>52</v>
      </c>
      <c r="AK815" s="5" t="s">
        <v>52</v>
      </c>
      <c r="AL815" s="5" t="s">
        <v>52</v>
      </c>
      <c r="AM815" s="5" t="s">
        <v>52</v>
      </c>
    </row>
    <row r="816" spans="1:39" ht="30" customHeight="1">
      <c r="A816" s="9"/>
      <c r="B816" s="9"/>
      <c r="C816" s="9"/>
      <c r="D816" s="9"/>
      <c r="E816" s="11"/>
      <c r="F816" s="12"/>
      <c r="G816" s="11"/>
      <c r="H816" s="12"/>
      <c r="I816" s="11"/>
      <c r="J816" s="12"/>
      <c r="K816" s="11"/>
      <c r="L816" s="12"/>
      <c r="M816" s="9"/>
    </row>
    <row r="817" spans="1:39" ht="30" customHeight="1">
      <c r="A817" s="24" t="s">
        <v>2327</v>
      </c>
      <c r="B817" s="24"/>
      <c r="C817" s="24"/>
      <c r="D817" s="24"/>
      <c r="E817" s="25"/>
      <c r="F817" s="26"/>
      <c r="G817" s="25"/>
      <c r="H817" s="26"/>
      <c r="I817" s="25"/>
      <c r="J817" s="26"/>
      <c r="K817" s="25"/>
      <c r="L817" s="26"/>
      <c r="M817" s="24"/>
      <c r="N817" s="2" t="s">
        <v>1094</v>
      </c>
    </row>
    <row r="818" spans="1:39" ht="30" customHeight="1">
      <c r="A818" s="8" t="s">
        <v>210</v>
      </c>
      <c r="B818" s="8" t="s">
        <v>78</v>
      </c>
      <c r="C818" s="8" t="s">
        <v>79</v>
      </c>
      <c r="D818" s="9">
        <v>1</v>
      </c>
      <c r="E818" s="11">
        <f>단가대비표!O295</f>
        <v>0</v>
      </c>
      <c r="F818" s="12">
        <f>TRUNC(E818*D818,1)</f>
        <v>0</v>
      </c>
      <c r="G818" s="11">
        <f>단가대비표!P295</f>
        <v>186665</v>
      </c>
      <c r="H818" s="12">
        <f>TRUNC(G818*D818,1)</f>
        <v>186665</v>
      </c>
      <c r="I818" s="11">
        <f>단가대비표!V295</f>
        <v>0</v>
      </c>
      <c r="J818" s="12">
        <f>TRUNC(I818*D818,1)</f>
        <v>0</v>
      </c>
      <c r="K818" s="11">
        <f t="shared" ref="K818:L820" si="173">TRUNC(E818+G818+I818,1)</f>
        <v>186665</v>
      </c>
      <c r="L818" s="12">
        <f t="shared" si="173"/>
        <v>186665</v>
      </c>
      <c r="M818" s="8" t="s">
        <v>52</v>
      </c>
      <c r="N818" s="5" t="s">
        <v>1094</v>
      </c>
      <c r="O818" s="5" t="s">
        <v>211</v>
      </c>
      <c r="P818" s="5" t="s">
        <v>62</v>
      </c>
      <c r="Q818" s="5" t="s">
        <v>62</v>
      </c>
      <c r="R818" s="5" t="s">
        <v>63</v>
      </c>
      <c r="S818" s="1"/>
      <c r="T818" s="1"/>
      <c r="U818" s="1"/>
      <c r="V818" s="1">
        <v>1</v>
      </c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5" t="s">
        <v>52</v>
      </c>
      <c r="AK818" s="5" t="s">
        <v>2328</v>
      </c>
      <c r="AL818" s="5" t="s">
        <v>52</v>
      </c>
      <c r="AM818" s="5" t="s">
        <v>52</v>
      </c>
    </row>
    <row r="819" spans="1:39" ht="30" customHeight="1">
      <c r="A819" s="8" t="s">
        <v>77</v>
      </c>
      <c r="B819" s="8" t="s">
        <v>78</v>
      </c>
      <c r="C819" s="8" t="s">
        <v>79</v>
      </c>
      <c r="D819" s="9">
        <v>1</v>
      </c>
      <c r="E819" s="11">
        <f>단가대비표!O289</f>
        <v>0</v>
      </c>
      <c r="F819" s="12">
        <f>TRUNC(E819*D819,1)</f>
        <v>0</v>
      </c>
      <c r="G819" s="11">
        <f>단가대비표!P289</f>
        <v>130264</v>
      </c>
      <c r="H819" s="12">
        <f>TRUNC(G819*D819,1)</f>
        <v>130264</v>
      </c>
      <c r="I819" s="11">
        <f>단가대비표!V289</f>
        <v>0</v>
      </c>
      <c r="J819" s="12">
        <f>TRUNC(I819*D819,1)</f>
        <v>0</v>
      </c>
      <c r="K819" s="11">
        <f t="shared" si="173"/>
        <v>130264</v>
      </c>
      <c r="L819" s="12">
        <f t="shared" si="173"/>
        <v>130264</v>
      </c>
      <c r="M819" s="8" t="s">
        <v>52</v>
      </c>
      <c r="N819" s="5" t="s">
        <v>1094</v>
      </c>
      <c r="O819" s="5" t="s">
        <v>80</v>
      </c>
      <c r="P819" s="5" t="s">
        <v>62</v>
      </c>
      <c r="Q819" s="5" t="s">
        <v>62</v>
      </c>
      <c r="R819" s="5" t="s">
        <v>63</v>
      </c>
      <c r="S819" s="1"/>
      <c r="T819" s="1"/>
      <c r="U819" s="1"/>
      <c r="V819" s="1">
        <v>1</v>
      </c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5" t="s">
        <v>52</v>
      </c>
      <c r="AK819" s="5" t="s">
        <v>2329</v>
      </c>
      <c r="AL819" s="5" t="s">
        <v>52</v>
      </c>
      <c r="AM819" s="5" t="s">
        <v>52</v>
      </c>
    </row>
    <row r="820" spans="1:39" ht="30" customHeight="1">
      <c r="A820" s="8" t="s">
        <v>88</v>
      </c>
      <c r="B820" s="8" t="s">
        <v>1483</v>
      </c>
      <c r="C820" s="8" t="s">
        <v>90</v>
      </c>
      <c r="D820" s="9">
        <v>1</v>
      </c>
      <c r="E820" s="11">
        <f>TRUNC(SUMIF(V818:V820, RIGHTB(O820, 1), H818:H820)*U820, 2)</f>
        <v>9507.8700000000008</v>
      </c>
      <c r="F820" s="12">
        <f>TRUNC(E820*D820,1)</f>
        <v>9507.7999999999993</v>
      </c>
      <c r="G820" s="11">
        <v>0</v>
      </c>
      <c r="H820" s="12">
        <f>TRUNC(G820*D820,1)</f>
        <v>0</v>
      </c>
      <c r="I820" s="11">
        <v>0</v>
      </c>
      <c r="J820" s="12">
        <f>TRUNC(I820*D820,1)</f>
        <v>0</v>
      </c>
      <c r="K820" s="11">
        <f t="shared" si="173"/>
        <v>9507.7999999999993</v>
      </c>
      <c r="L820" s="12">
        <f t="shared" si="173"/>
        <v>9507.7999999999993</v>
      </c>
      <c r="M820" s="8" t="s">
        <v>52</v>
      </c>
      <c r="N820" s="5" t="s">
        <v>1094</v>
      </c>
      <c r="O820" s="5" t="s">
        <v>91</v>
      </c>
      <c r="P820" s="5" t="s">
        <v>62</v>
      </c>
      <c r="Q820" s="5" t="s">
        <v>62</v>
      </c>
      <c r="R820" s="5" t="s">
        <v>62</v>
      </c>
      <c r="S820" s="1">
        <v>1</v>
      </c>
      <c r="T820" s="1">
        <v>0</v>
      </c>
      <c r="U820" s="1">
        <v>0.03</v>
      </c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5" t="s">
        <v>52</v>
      </c>
      <c r="AK820" s="5" t="s">
        <v>2330</v>
      </c>
      <c r="AL820" s="5" t="s">
        <v>52</v>
      </c>
      <c r="AM820" s="5" t="s">
        <v>52</v>
      </c>
    </row>
    <row r="821" spans="1:39" ht="30" customHeight="1">
      <c r="A821" s="8" t="s">
        <v>1467</v>
      </c>
      <c r="B821" s="8" t="s">
        <v>52</v>
      </c>
      <c r="C821" s="8" t="s">
        <v>52</v>
      </c>
      <c r="D821" s="9"/>
      <c r="E821" s="11"/>
      <c r="F821" s="12">
        <f>TRUNC(SUMIF(N818:N820, N817, F818:F820),0)</f>
        <v>9507</v>
      </c>
      <c r="G821" s="11"/>
      <c r="H821" s="12">
        <f>TRUNC(SUMIF(N818:N820, N817, H818:H820),0)</f>
        <v>316929</v>
      </c>
      <c r="I821" s="11"/>
      <c r="J821" s="12">
        <f>TRUNC(SUMIF(N818:N820, N817, J818:J820),0)</f>
        <v>0</v>
      </c>
      <c r="K821" s="11"/>
      <c r="L821" s="12">
        <f>F821+H821+J821</f>
        <v>326436</v>
      </c>
      <c r="M821" s="8" t="s">
        <v>52</v>
      </c>
      <c r="N821" s="5" t="s">
        <v>94</v>
      </c>
      <c r="O821" s="5" t="s">
        <v>94</v>
      </c>
      <c r="P821" s="5" t="s">
        <v>52</v>
      </c>
      <c r="Q821" s="5" t="s">
        <v>52</v>
      </c>
      <c r="R821" s="5" t="s">
        <v>52</v>
      </c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5" t="s">
        <v>52</v>
      </c>
      <c r="AK821" s="5" t="s">
        <v>52</v>
      </c>
      <c r="AL821" s="5" t="s">
        <v>52</v>
      </c>
      <c r="AM821" s="5" t="s">
        <v>52</v>
      </c>
    </row>
    <row r="822" spans="1:39" ht="30" customHeight="1">
      <c r="A822" s="9"/>
      <c r="B822" s="9"/>
      <c r="C822" s="9"/>
      <c r="D822" s="9"/>
      <c r="E822" s="11"/>
      <c r="F822" s="12"/>
      <c r="G822" s="11"/>
      <c r="H822" s="12"/>
      <c r="I822" s="11"/>
      <c r="J822" s="12"/>
      <c r="K822" s="11"/>
      <c r="L822" s="12"/>
      <c r="M822" s="9"/>
    </row>
    <row r="823" spans="1:39" ht="30" customHeight="1">
      <c r="A823" s="24" t="s">
        <v>2331</v>
      </c>
      <c r="B823" s="24"/>
      <c r="C823" s="24"/>
      <c r="D823" s="24"/>
      <c r="E823" s="25"/>
      <c r="F823" s="26"/>
      <c r="G823" s="25"/>
      <c r="H823" s="26"/>
      <c r="I823" s="25"/>
      <c r="J823" s="26"/>
      <c r="K823" s="25"/>
      <c r="L823" s="26"/>
      <c r="M823" s="24"/>
      <c r="N823" s="2" t="s">
        <v>1098</v>
      </c>
    </row>
    <row r="824" spans="1:39" ht="30" customHeight="1">
      <c r="A824" s="8" t="s">
        <v>210</v>
      </c>
      <c r="B824" s="8" t="s">
        <v>78</v>
      </c>
      <c r="C824" s="8" t="s">
        <v>79</v>
      </c>
      <c r="D824" s="9">
        <v>1</v>
      </c>
      <c r="E824" s="11">
        <f>단가대비표!O295</f>
        <v>0</v>
      </c>
      <c r="F824" s="12">
        <f>TRUNC(E824*D824,1)</f>
        <v>0</v>
      </c>
      <c r="G824" s="11">
        <f>단가대비표!P295</f>
        <v>186665</v>
      </c>
      <c r="H824" s="12">
        <f>TRUNC(G824*D824,1)</f>
        <v>186665</v>
      </c>
      <c r="I824" s="11">
        <f>단가대비표!V295</f>
        <v>0</v>
      </c>
      <c r="J824" s="12">
        <f>TRUNC(I824*D824,1)</f>
        <v>0</v>
      </c>
      <c r="K824" s="11">
        <f t="shared" ref="K824:L826" si="174">TRUNC(E824+G824+I824,1)</f>
        <v>186665</v>
      </c>
      <c r="L824" s="12">
        <f t="shared" si="174"/>
        <v>186665</v>
      </c>
      <c r="M824" s="8" t="s">
        <v>52</v>
      </c>
      <c r="N824" s="5" t="s">
        <v>1098</v>
      </c>
      <c r="O824" s="5" t="s">
        <v>211</v>
      </c>
      <c r="P824" s="5" t="s">
        <v>62</v>
      </c>
      <c r="Q824" s="5" t="s">
        <v>62</v>
      </c>
      <c r="R824" s="5" t="s">
        <v>63</v>
      </c>
      <c r="S824" s="1"/>
      <c r="T824" s="1"/>
      <c r="U824" s="1"/>
      <c r="V824" s="1">
        <v>1</v>
      </c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5" t="s">
        <v>52</v>
      </c>
      <c r="AK824" s="5" t="s">
        <v>2332</v>
      </c>
      <c r="AL824" s="5" t="s">
        <v>52</v>
      </c>
      <c r="AM824" s="5" t="s">
        <v>52</v>
      </c>
    </row>
    <row r="825" spans="1:39" ht="30" customHeight="1">
      <c r="A825" s="8" t="s">
        <v>77</v>
      </c>
      <c r="B825" s="8" t="s">
        <v>78</v>
      </c>
      <c r="C825" s="8" t="s">
        <v>79</v>
      </c>
      <c r="D825" s="9">
        <v>1.5</v>
      </c>
      <c r="E825" s="11">
        <f>단가대비표!O289</f>
        <v>0</v>
      </c>
      <c r="F825" s="12">
        <f>TRUNC(E825*D825,1)</f>
        <v>0</v>
      </c>
      <c r="G825" s="11">
        <f>단가대비표!P289</f>
        <v>130264</v>
      </c>
      <c r="H825" s="12">
        <f>TRUNC(G825*D825,1)</f>
        <v>195396</v>
      </c>
      <c r="I825" s="11">
        <f>단가대비표!V289</f>
        <v>0</v>
      </c>
      <c r="J825" s="12">
        <f>TRUNC(I825*D825,1)</f>
        <v>0</v>
      </c>
      <c r="K825" s="11">
        <f t="shared" si="174"/>
        <v>130264</v>
      </c>
      <c r="L825" s="12">
        <f t="shared" si="174"/>
        <v>195396</v>
      </c>
      <c r="M825" s="8" t="s">
        <v>52</v>
      </c>
      <c r="N825" s="5" t="s">
        <v>1098</v>
      </c>
      <c r="O825" s="5" t="s">
        <v>80</v>
      </c>
      <c r="P825" s="5" t="s">
        <v>62</v>
      </c>
      <c r="Q825" s="5" t="s">
        <v>62</v>
      </c>
      <c r="R825" s="5" t="s">
        <v>63</v>
      </c>
      <c r="S825" s="1"/>
      <c r="T825" s="1"/>
      <c r="U825" s="1"/>
      <c r="V825" s="1">
        <v>1</v>
      </c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5" t="s">
        <v>52</v>
      </c>
      <c r="AK825" s="5" t="s">
        <v>2333</v>
      </c>
      <c r="AL825" s="5" t="s">
        <v>52</v>
      </c>
      <c r="AM825" s="5" t="s">
        <v>52</v>
      </c>
    </row>
    <row r="826" spans="1:39" ht="30" customHeight="1">
      <c r="A826" s="8" t="s">
        <v>88</v>
      </c>
      <c r="B826" s="8" t="s">
        <v>1483</v>
      </c>
      <c r="C826" s="8" t="s">
        <v>90</v>
      </c>
      <c r="D826" s="9">
        <v>1</v>
      </c>
      <c r="E826" s="11">
        <f>TRUNC(SUMIF(V824:V826, RIGHTB(O826, 1), H824:H826)*U826, 2)</f>
        <v>11461.83</v>
      </c>
      <c r="F826" s="12">
        <f>TRUNC(E826*D826,1)</f>
        <v>11461.8</v>
      </c>
      <c r="G826" s="11">
        <v>0</v>
      </c>
      <c r="H826" s="12">
        <f>TRUNC(G826*D826,1)</f>
        <v>0</v>
      </c>
      <c r="I826" s="11">
        <v>0</v>
      </c>
      <c r="J826" s="12">
        <f>TRUNC(I826*D826,1)</f>
        <v>0</v>
      </c>
      <c r="K826" s="11">
        <f t="shared" si="174"/>
        <v>11461.8</v>
      </c>
      <c r="L826" s="12">
        <f t="shared" si="174"/>
        <v>11461.8</v>
      </c>
      <c r="M826" s="8" t="s">
        <v>52</v>
      </c>
      <c r="N826" s="5" t="s">
        <v>1098</v>
      </c>
      <c r="O826" s="5" t="s">
        <v>91</v>
      </c>
      <c r="P826" s="5" t="s">
        <v>62</v>
      </c>
      <c r="Q826" s="5" t="s">
        <v>62</v>
      </c>
      <c r="R826" s="5" t="s">
        <v>62</v>
      </c>
      <c r="S826" s="1">
        <v>1</v>
      </c>
      <c r="T826" s="1">
        <v>0</v>
      </c>
      <c r="U826" s="1">
        <v>0.03</v>
      </c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5" t="s">
        <v>52</v>
      </c>
      <c r="AK826" s="5" t="s">
        <v>2334</v>
      </c>
      <c r="AL826" s="5" t="s">
        <v>52</v>
      </c>
      <c r="AM826" s="5" t="s">
        <v>52</v>
      </c>
    </row>
    <row r="827" spans="1:39" ht="30" customHeight="1">
      <c r="A827" s="8" t="s">
        <v>1467</v>
      </c>
      <c r="B827" s="8" t="s">
        <v>52</v>
      </c>
      <c r="C827" s="8" t="s">
        <v>52</v>
      </c>
      <c r="D827" s="9"/>
      <c r="E827" s="11"/>
      <c r="F827" s="12">
        <f>TRUNC(SUMIF(N824:N826, N823, F824:F826),0)</f>
        <v>11461</v>
      </c>
      <c r="G827" s="11"/>
      <c r="H827" s="12">
        <f>TRUNC(SUMIF(N824:N826, N823, H824:H826),0)</f>
        <v>382061</v>
      </c>
      <c r="I827" s="11"/>
      <c r="J827" s="12">
        <f>TRUNC(SUMIF(N824:N826, N823, J824:J826),0)</f>
        <v>0</v>
      </c>
      <c r="K827" s="11"/>
      <c r="L827" s="12">
        <f>F827+H827+J827</f>
        <v>393522</v>
      </c>
      <c r="M827" s="8" t="s">
        <v>52</v>
      </c>
      <c r="N827" s="5" t="s">
        <v>94</v>
      </c>
      <c r="O827" s="5" t="s">
        <v>94</v>
      </c>
      <c r="P827" s="5" t="s">
        <v>52</v>
      </c>
      <c r="Q827" s="5" t="s">
        <v>52</v>
      </c>
      <c r="R827" s="5" t="s">
        <v>52</v>
      </c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5" t="s">
        <v>52</v>
      </c>
      <c r="AK827" s="5" t="s">
        <v>52</v>
      </c>
      <c r="AL827" s="5" t="s">
        <v>52</v>
      </c>
      <c r="AM827" s="5" t="s">
        <v>52</v>
      </c>
    </row>
    <row r="828" spans="1:39" ht="30" customHeight="1">
      <c r="A828" s="9"/>
      <c r="B828" s="9"/>
      <c r="C828" s="9"/>
      <c r="D828" s="9"/>
      <c r="E828" s="11"/>
      <c r="F828" s="12"/>
      <c r="G828" s="11"/>
      <c r="H828" s="12"/>
      <c r="I828" s="11"/>
      <c r="J828" s="12"/>
      <c r="K828" s="11"/>
      <c r="L828" s="12"/>
      <c r="M828" s="9"/>
    </row>
    <row r="829" spans="1:39" ht="30" customHeight="1">
      <c r="A829" s="24" t="s">
        <v>2335</v>
      </c>
      <c r="B829" s="24"/>
      <c r="C829" s="24"/>
      <c r="D829" s="24"/>
      <c r="E829" s="25"/>
      <c r="F829" s="26"/>
      <c r="G829" s="25"/>
      <c r="H829" s="26"/>
      <c r="I829" s="25"/>
      <c r="J829" s="26"/>
      <c r="K829" s="25"/>
      <c r="L829" s="26"/>
      <c r="M829" s="24"/>
      <c r="N829" s="2" t="s">
        <v>1102</v>
      </c>
    </row>
    <row r="830" spans="1:39" ht="30" customHeight="1">
      <c r="A830" s="8" t="s">
        <v>2336</v>
      </c>
      <c r="B830" s="8" t="s">
        <v>2337</v>
      </c>
      <c r="C830" s="8" t="s">
        <v>1460</v>
      </c>
      <c r="D830" s="9">
        <v>1.4E-2</v>
      </c>
      <c r="E830" s="11">
        <f>단가대비표!O135</f>
        <v>15786</v>
      </c>
      <c r="F830" s="12">
        <f>TRUNC(E830*D830,1)</f>
        <v>221</v>
      </c>
      <c r="G830" s="11">
        <f>단가대비표!P135</f>
        <v>27357</v>
      </c>
      <c r="H830" s="12">
        <f>TRUNC(G830*D830,1)</f>
        <v>382.9</v>
      </c>
      <c r="I830" s="11">
        <f>단가대비표!V135</f>
        <v>3088</v>
      </c>
      <c r="J830" s="12">
        <f>TRUNC(I830*D830,1)</f>
        <v>43.2</v>
      </c>
      <c r="K830" s="11">
        <f>TRUNC(E830+G830+I830,1)</f>
        <v>46231</v>
      </c>
      <c r="L830" s="12">
        <f>TRUNC(F830+H830+J830,1)</f>
        <v>647.1</v>
      </c>
      <c r="M830" s="8" t="s">
        <v>52</v>
      </c>
      <c r="N830" s="5" t="s">
        <v>1102</v>
      </c>
      <c r="O830" s="5" t="s">
        <v>2338</v>
      </c>
      <c r="P830" s="5" t="s">
        <v>62</v>
      </c>
      <c r="Q830" s="5" t="s">
        <v>62</v>
      </c>
      <c r="R830" s="5" t="s">
        <v>63</v>
      </c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5" t="s">
        <v>52</v>
      </c>
      <c r="AK830" s="5" t="s">
        <v>2339</v>
      </c>
      <c r="AL830" s="5" t="s">
        <v>52</v>
      </c>
      <c r="AM830" s="5" t="s">
        <v>52</v>
      </c>
    </row>
    <row r="831" spans="1:39" ht="30" customHeight="1">
      <c r="A831" s="8" t="s">
        <v>1467</v>
      </c>
      <c r="B831" s="8" t="s">
        <v>52</v>
      </c>
      <c r="C831" s="8" t="s">
        <v>52</v>
      </c>
      <c r="D831" s="9"/>
      <c r="E831" s="11"/>
      <c r="F831" s="12">
        <f>TRUNC(SUMIF(N830:N830, N829, F830:F830),0)</f>
        <v>221</v>
      </c>
      <c r="G831" s="11"/>
      <c r="H831" s="12">
        <f>TRUNC(SUMIF(N830:N830, N829, H830:H830),0)</f>
        <v>382</v>
      </c>
      <c r="I831" s="11"/>
      <c r="J831" s="12">
        <f>TRUNC(SUMIF(N830:N830, N829, J830:J830),0)</f>
        <v>43</v>
      </c>
      <c r="K831" s="11"/>
      <c r="L831" s="12">
        <f>F831+H831+J831</f>
        <v>646</v>
      </c>
      <c r="M831" s="8" t="s">
        <v>52</v>
      </c>
      <c r="N831" s="5" t="s">
        <v>94</v>
      </c>
      <c r="O831" s="5" t="s">
        <v>94</v>
      </c>
      <c r="P831" s="5" t="s">
        <v>52</v>
      </c>
      <c r="Q831" s="5" t="s">
        <v>52</v>
      </c>
      <c r="R831" s="5" t="s">
        <v>52</v>
      </c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5" t="s">
        <v>52</v>
      </c>
      <c r="AK831" s="5" t="s">
        <v>52</v>
      </c>
      <c r="AL831" s="5" t="s">
        <v>52</v>
      </c>
      <c r="AM831" s="5" t="s">
        <v>52</v>
      </c>
    </row>
    <row r="832" spans="1:39" ht="30" customHeight="1">
      <c r="A832" s="9"/>
      <c r="B832" s="9"/>
      <c r="C832" s="9"/>
      <c r="D832" s="9"/>
      <c r="E832" s="11"/>
      <c r="F832" s="12"/>
      <c r="G832" s="11"/>
      <c r="H832" s="12"/>
      <c r="I832" s="11"/>
      <c r="J832" s="12"/>
      <c r="K832" s="11"/>
      <c r="L832" s="12"/>
      <c r="M832" s="9"/>
    </row>
    <row r="833" spans="1:39" ht="30" customHeight="1">
      <c r="A833" s="24" t="s">
        <v>2340</v>
      </c>
      <c r="B833" s="24"/>
      <c r="C833" s="24"/>
      <c r="D833" s="24"/>
      <c r="E833" s="25"/>
      <c r="F833" s="26"/>
      <c r="G833" s="25"/>
      <c r="H833" s="26"/>
      <c r="I833" s="25"/>
      <c r="J833" s="26"/>
      <c r="K833" s="25"/>
      <c r="L833" s="26"/>
      <c r="M833" s="24"/>
      <c r="N833" s="2" t="s">
        <v>1106</v>
      </c>
    </row>
    <row r="834" spans="1:39" ht="30" customHeight="1">
      <c r="A834" s="8" t="s">
        <v>2336</v>
      </c>
      <c r="B834" s="8" t="s">
        <v>2337</v>
      </c>
      <c r="C834" s="8" t="s">
        <v>1460</v>
      </c>
      <c r="D834" s="9">
        <v>3.5000000000000003E-2</v>
      </c>
      <c r="E834" s="11">
        <f>단가대비표!O135</f>
        <v>15786</v>
      </c>
      <c r="F834" s="12">
        <f>TRUNC(E834*D834,1)</f>
        <v>552.5</v>
      </c>
      <c r="G834" s="11">
        <f>단가대비표!P135</f>
        <v>27357</v>
      </c>
      <c r="H834" s="12">
        <f>TRUNC(G834*D834,1)</f>
        <v>957.4</v>
      </c>
      <c r="I834" s="11">
        <f>단가대비표!V135</f>
        <v>3088</v>
      </c>
      <c r="J834" s="12">
        <f>TRUNC(I834*D834,1)</f>
        <v>108</v>
      </c>
      <c r="K834" s="11">
        <f>TRUNC(E834+G834+I834,1)</f>
        <v>46231</v>
      </c>
      <c r="L834" s="12">
        <f>TRUNC(F834+H834+J834,1)</f>
        <v>1617.9</v>
      </c>
      <c r="M834" s="8" t="s">
        <v>52</v>
      </c>
      <c r="N834" s="5" t="s">
        <v>1106</v>
      </c>
      <c r="O834" s="5" t="s">
        <v>2338</v>
      </c>
      <c r="P834" s="5" t="s">
        <v>62</v>
      </c>
      <c r="Q834" s="5" t="s">
        <v>62</v>
      </c>
      <c r="R834" s="5" t="s">
        <v>63</v>
      </c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5" t="s">
        <v>52</v>
      </c>
      <c r="AK834" s="5" t="s">
        <v>2341</v>
      </c>
      <c r="AL834" s="5" t="s">
        <v>52</v>
      </c>
      <c r="AM834" s="5" t="s">
        <v>52</v>
      </c>
    </row>
    <row r="835" spans="1:39" ht="30" customHeight="1">
      <c r="A835" s="8" t="s">
        <v>1467</v>
      </c>
      <c r="B835" s="8" t="s">
        <v>52</v>
      </c>
      <c r="C835" s="8" t="s">
        <v>52</v>
      </c>
      <c r="D835" s="9"/>
      <c r="E835" s="11"/>
      <c r="F835" s="12">
        <f>TRUNC(SUMIF(N834:N834, N833, F834:F834),0)</f>
        <v>552</v>
      </c>
      <c r="G835" s="11"/>
      <c r="H835" s="12">
        <f>TRUNC(SUMIF(N834:N834, N833, H834:H834),0)</f>
        <v>957</v>
      </c>
      <c r="I835" s="11"/>
      <c r="J835" s="12">
        <f>TRUNC(SUMIF(N834:N834, N833, J834:J834),0)</f>
        <v>108</v>
      </c>
      <c r="K835" s="11"/>
      <c r="L835" s="12">
        <f>F835+H835+J835</f>
        <v>1617</v>
      </c>
      <c r="M835" s="8" t="s">
        <v>52</v>
      </c>
      <c r="N835" s="5" t="s">
        <v>94</v>
      </c>
      <c r="O835" s="5" t="s">
        <v>94</v>
      </c>
      <c r="P835" s="5" t="s">
        <v>52</v>
      </c>
      <c r="Q835" s="5" t="s">
        <v>52</v>
      </c>
      <c r="R835" s="5" t="s">
        <v>52</v>
      </c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5" t="s">
        <v>52</v>
      </c>
      <c r="AK835" s="5" t="s">
        <v>52</v>
      </c>
      <c r="AL835" s="5" t="s">
        <v>52</v>
      </c>
      <c r="AM835" s="5" t="s">
        <v>52</v>
      </c>
    </row>
    <row r="836" spans="1:39" ht="30" customHeight="1">
      <c r="A836" s="9"/>
      <c r="B836" s="9"/>
      <c r="C836" s="9"/>
      <c r="D836" s="9"/>
      <c r="E836" s="11"/>
      <c r="F836" s="12"/>
      <c r="G836" s="11"/>
      <c r="H836" s="12"/>
      <c r="I836" s="11"/>
      <c r="J836" s="12"/>
      <c r="K836" s="11"/>
      <c r="L836" s="12"/>
      <c r="M836" s="9"/>
    </row>
    <row r="837" spans="1:39" ht="30" customHeight="1">
      <c r="A837" s="24" t="s">
        <v>2342</v>
      </c>
      <c r="B837" s="24"/>
      <c r="C837" s="24"/>
      <c r="D837" s="24"/>
      <c r="E837" s="25"/>
      <c r="F837" s="26"/>
      <c r="G837" s="25"/>
      <c r="H837" s="26"/>
      <c r="I837" s="25"/>
      <c r="J837" s="26"/>
      <c r="K837" s="25"/>
      <c r="L837" s="26"/>
      <c r="M837" s="24"/>
      <c r="N837" s="2" t="s">
        <v>1112</v>
      </c>
    </row>
    <row r="838" spans="1:39" ht="30" customHeight="1">
      <c r="A838" s="8" t="s">
        <v>2343</v>
      </c>
      <c r="B838" s="8" t="s">
        <v>52</v>
      </c>
      <c r="C838" s="8" t="s">
        <v>1110</v>
      </c>
      <c r="D838" s="9">
        <v>1</v>
      </c>
      <c r="E838" s="11">
        <f>단가대비표!O70</f>
        <v>1650</v>
      </c>
      <c r="F838" s="12">
        <f t="shared" ref="F838:F851" si="175">TRUNC(E838*D838,1)</f>
        <v>1650</v>
      </c>
      <c r="G838" s="11">
        <f>단가대비표!P70</f>
        <v>0</v>
      </c>
      <c r="H838" s="12">
        <f t="shared" ref="H838:H851" si="176">TRUNC(G838*D838,1)</f>
        <v>0</v>
      </c>
      <c r="I838" s="11">
        <f>단가대비표!V70</f>
        <v>0</v>
      </c>
      <c r="J838" s="12">
        <f t="shared" ref="J838:J851" si="177">TRUNC(I838*D838,1)</f>
        <v>0</v>
      </c>
      <c r="K838" s="11">
        <f t="shared" ref="K838:K851" si="178">TRUNC(E838+G838+I838,1)</f>
        <v>1650</v>
      </c>
      <c r="L838" s="12">
        <f t="shared" ref="L838:L851" si="179">TRUNC(F838+H838+J838,1)</f>
        <v>1650</v>
      </c>
      <c r="M838" s="8" t="s">
        <v>52</v>
      </c>
      <c r="N838" s="5" t="s">
        <v>1112</v>
      </c>
      <c r="O838" s="5" t="s">
        <v>2344</v>
      </c>
      <c r="P838" s="5" t="s">
        <v>62</v>
      </c>
      <c r="Q838" s="5" t="s">
        <v>62</v>
      </c>
      <c r="R838" s="5" t="s">
        <v>63</v>
      </c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5" t="s">
        <v>52</v>
      </c>
      <c r="AK838" s="5" t="s">
        <v>2345</v>
      </c>
      <c r="AL838" s="5" t="s">
        <v>52</v>
      </c>
      <c r="AM838" s="5" t="s">
        <v>52</v>
      </c>
    </row>
    <row r="839" spans="1:39" ht="30" customHeight="1">
      <c r="A839" s="8" t="s">
        <v>2346</v>
      </c>
      <c r="B839" s="8" t="s">
        <v>52</v>
      </c>
      <c r="C839" s="8" t="s">
        <v>1132</v>
      </c>
      <c r="D839" s="9">
        <v>0.05</v>
      </c>
      <c r="E839" s="11">
        <f>단가대비표!O125</f>
        <v>2800</v>
      </c>
      <c r="F839" s="12">
        <f t="shared" si="175"/>
        <v>140</v>
      </c>
      <c r="G839" s="11">
        <f>단가대비표!P125</f>
        <v>0</v>
      </c>
      <c r="H839" s="12">
        <f t="shared" si="176"/>
        <v>0</v>
      </c>
      <c r="I839" s="11">
        <f>단가대비표!V125</f>
        <v>0</v>
      </c>
      <c r="J839" s="12">
        <f t="shared" si="177"/>
        <v>0</v>
      </c>
      <c r="K839" s="11">
        <f t="shared" si="178"/>
        <v>2800</v>
      </c>
      <c r="L839" s="12">
        <f t="shared" si="179"/>
        <v>140</v>
      </c>
      <c r="M839" s="8" t="s">
        <v>52</v>
      </c>
      <c r="N839" s="5" t="s">
        <v>1112</v>
      </c>
      <c r="O839" s="5" t="s">
        <v>2347</v>
      </c>
      <c r="P839" s="5" t="s">
        <v>62</v>
      </c>
      <c r="Q839" s="5" t="s">
        <v>62</v>
      </c>
      <c r="R839" s="5" t="s">
        <v>63</v>
      </c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5" t="s">
        <v>52</v>
      </c>
      <c r="AK839" s="5" t="s">
        <v>2348</v>
      </c>
      <c r="AL839" s="5" t="s">
        <v>52</v>
      </c>
      <c r="AM839" s="5" t="s">
        <v>52</v>
      </c>
    </row>
    <row r="840" spans="1:39" ht="30" customHeight="1">
      <c r="A840" s="8" t="s">
        <v>2349</v>
      </c>
      <c r="B840" s="8" t="s">
        <v>52</v>
      </c>
      <c r="C840" s="8" t="s">
        <v>2350</v>
      </c>
      <c r="D840" s="9">
        <v>2.5000000000000001E-2</v>
      </c>
      <c r="E840" s="11">
        <f>단가대비표!O126</f>
        <v>4000</v>
      </c>
      <c r="F840" s="12">
        <f t="shared" si="175"/>
        <v>100</v>
      </c>
      <c r="G840" s="11">
        <f>단가대비표!P126</f>
        <v>0</v>
      </c>
      <c r="H840" s="12">
        <f t="shared" si="176"/>
        <v>0</v>
      </c>
      <c r="I840" s="11">
        <f>단가대비표!V126</f>
        <v>0</v>
      </c>
      <c r="J840" s="12">
        <f t="shared" si="177"/>
        <v>0</v>
      </c>
      <c r="K840" s="11">
        <f t="shared" si="178"/>
        <v>4000</v>
      </c>
      <c r="L840" s="12">
        <f t="shared" si="179"/>
        <v>100</v>
      </c>
      <c r="M840" s="8" t="s">
        <v>52</v>
      </c>
      <c r="N840" s="5" t="s">
        <v>1112</v>
      </c>
      <c r="O840" s="5" t="s">
        <v>2351</v>
      </c>
      <c r="P840" s="5" t="s">
        <v>62</v>
      </c>
      <c r="Q840" s="5" t="s">
        <v>62</v>
      </c>
      <c r="R840" s="5" t="s">
        <v>63</v>
      </c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5" t="s">
        <v>52</v>
      </c>
      <c r="AK840" s="5" t="s">
        <v>2352</v>
      </c>
      <c r="AL840" s="5" t="s">
        <v>52</v>
      </c>
      <c r="AM840" s="5" t="s">
        <v>52</v>
      </c>
    </row>
    <row r="841" spans="1:39" ht="30" customHeight="1">
      <c r="A841" s="8" t="s">
        <v>2353</v>
      </c>
      <c r="B841" s="8" t="s">
        <v>52</v>
      </c>
      <c r="C841" s="8" t="s">
        <v>2354</v>
      </c>
      <c r="D841" s="9">
        <v>0.10199999999999999</v>
      </c>
      <c r="E841" s="11">
        <f>단가대비표!O127</f>
        <v>1210</v>
      </c>
      <c r="F841" s="12">
        <f t="shared" si="175"/>
        <v>123.4</v>
      </c>
      <c r="G841" s="11">
        <f>단가대비표!P127</f>
        <v>0</v>
      </c>
      <c r="H841" s="12">
        <f t="shared" si="176"/>
        <v>0</v>
      </c>
      <c r="I841" s="11">
        <f>단가대비표!V127</f>
        <v>0</v>
      </c>
      <c r="J841" s="12">
        <f t="shared" si="177"/>
        <v>0</v>
      </c>
      <c r="K841" s="11">
        <f t="shared" si="178"/>
        <v>1210</v>
      </c>
      <c r="L841" s="12">
        <f t="shared" si="179"/>
        <v>123.4</v>
      </c>
      <c r="M841" s="8" t="s">
        <v>52</v>
      </c>
      <c r="N841" s="5" t="s">
        <v>1112</v>
      </c>
      <c r="O841" s="5" t="s">
        <v>2355</v>
      </c>
      <c r="P841" s="5" t="s">
        <v>62</v>
      </c>
      <c r="Q841" s="5" t="s">
        <v>62</v>
      </c>
      <c r="R841" s="5" t="s">
        <v>63</v>
      </c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5" t="s">
        <v>52</v>
      </c>
      <c r="AK841" s="5" t="s">
        <v>2356</v>
      </c>
      <c r="AL841" s="5" t="s">
        <v>52</v>
      </c>
      <c r="AM841" s="5" t="s">
        <v>52</v>
      </c>
    </row>
    <row r="842" spans="1:39" ht="30" customHeight="1">
      <c r="A842" s="8" t="s">
        <v>2357</v>
      </c>
      <c r="B842" s="8" t="s">
        <v>52</v>
      </c>
      <c r="C842" s="8" t="s">
        <v>2354</v>
      </c>
      <c r="D842" s="9">
        <v>0.10199999999999999</v>
      </c>
      <c r="E842" s="11">
        <f>단가대비표!O128</f>
        <v>6447</v>
      </c>
      <c r="F842" s="12">
        <f t="shared" si="175"/>
        <v>657.5</v>
      </c>
      <c r="G842" s="11">
        <f>단가대비표!P128</f>
        <v>0</v>
      </c>
      <c r="H842" s="12">
        <f t="shared" si="176"/>
        <v>0</v>
      </c>
      <c r="I842" s="11">
        <f>단가대비표!V128</f>
        <v>0</v>
      </c>
      <c r="J842" s="12">
        <f t="shared" si="177"/>
        <v>0</v>
      </c>
      <c r="K842" s="11">
        <f t="shared" si="178"/>
        <v>6447</v>
      </c>
      <c r="L842" s="12">
        <f t="shared" si="179"/>
        <v>657.5</v>
      </c>
      <c r="M842" s="8" t="s">
        <v>52</v>
      </c>
      <c r="N842" s="5" t="s">
        <v>1112</v>
      </c>
      <c r="O842" s="5" t="s">
        <v>2358</v>
      </c>
      <c r="P842" s="5" t="s">
        <v>62</v>
      </c>
      <c r="Q842" s="5" t="s">
        <v>62</v>
      </c>
      <c r="R842" s="5" t="s">
        <v>63</v>
      </c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5" t="s">
        <v>52</v>
      </c>
      <c r="AK842" s="5" t="s">
        <v>2359</v>
      </c>
      <c r="AL842" s="5" t="s">
        <v>52</v>
      </c>
      <c r="AM842" s="5" t="s">
        <v>52</v>
      </c>
    </row>
    <row r="843" spans="1:39" ht="30" customHeight="1">
      <c r="A843" s="8" t="s">
        <v>2360</v>
      </c>
      <c r="B843" s="8" t="s">
        <v>52</v>
      </c>
      <c r="C843" s="8" t="s">
        <v>1471</v>
      </c>
      <c r="D843" s="9">
        <v>6.0000000000000001E-3</v>
      </c>
      <c r="E843" s="11">
        <f>단가대비표!O129</f>
        <v>14500</v>
      </c>
      <c r="F843" s="12">
        <f t="shared" si="175"/>
        <v>87</v>
      </c>
      <c r="G843" s="11">
        <f>단가대비표!P129</f>
        <v>0</v>
      </c>
      <c r="H843" s="12">
        <f t="shared" si="176"/>
        <v>0</v>
      </c>
      <c r="I843" s="11">
        <f>단가대비표!V129</f>
        <v>0</v>
      </c>
      <c r="J843" s="12">
        <f t="shared" si="177"/>
        <v>0</v>
      </c>
      <c r="K843" s="11">
        <f t="shared" si="178"/>
        <v>14500</v>
      </c>
      <c r="L843" s="12">
        <f t="shared" si="179"/>
        <v>87</v>
      </c>
      <c r="M843" s="8" t="s">
        <v>52</v>
      </c>
      <c r="N843" s="5" t="s">
        <v>1112</v>
      </c>
      <c r="O843" s="5" t="s">
        <v>2361</v>
      </c>
      <c r="P843" s="5" t="s">
        <v>62</v>
      </c>
      <c r="Q843" s="5" t="s">
        <v>62</v>
      </c>
      <c r="R843" s="5" t="s">
        <v>63</v>
      </c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5" t="s">
        <v>52</v>
      </c>
      <c r="AK843" s="5" t="s">
        <v>2362</v>
      </c>
      <c r="AL843" s="5" t="s">
        <v>52</v>
      </c>
      <c r="AM843" s="5" t="s">
        <v>52</v>
      </c>
    </row>
    <row r="844" spans="1:39" ht="30" customHeight="1">
      <c r="A844" s="8" t="s">
        <v>2363</v>
      </c>
      <c r="B844" s="8" t="s">
        <v>52</v>
      </c>
      <c r="C844" s="8" t="s">
        <v>117</v>
      </c>
      <c r="D844" s="9">
        <v>6.3E-2</v>
      </c>
      <c r="E844" s="11">
        <f>단가대비표!O130</f>
        <v>600</v>
      </c>
      <c r="F844" s="12">
        <f t="shared" si="175"/>
        <v>37.799999999999997</v>
      </c>
      <c r="G844" s="11">
        <f>단가대비표!P130</f>
        <v>0</v>
      </c>
      <c r="H844" s="12">
        <f t="shared" si="176"/>
        <v>0</v>
      </c>
      <c r="I844" s="11">
        <f>단가대비표!V130</f>
        <v>0</v>
      </c>
      <c r="J844" s="12">
        <f t="shared" si="177"/>
        <v>0</v>
      </c>
      <c r="K844" s="11">
        <f t="shared" si="178"/>
        <v>600</v>
      </c>
      <c r="L844" s="12">
        <f t="shared" si="179"/>
        <v>37.799999999999997</v>
      </c>
      <c r="M844" s="8" t="s">
        <v>52</v>
      </c>
      <c r="N844" s="5" t="s">
        <v>1112</v>
      </c>
      <c r="O844" s="5" t="s">
        <v>2364</v>
      </c>
      <c r="P844" s="5" t="s">
        <v>62</v>
      </c>
      <c r="Q844" s="5" t="s">
        <v>62</v>
      </c>
      <c r="R844" s="5" t="s">
        <v>63</v>
      </c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5" t="s">
        <v>52</v>
      </c>
      <c r="AK844" s="5" t="s">
        <v>2365</v>
      </c>
      <c r="AL844" s="5" t="s">
        <v>52</v>
      </c>
      <c r="AM844" s="5" t="s">
        <v>52</v>
      </c>
    </row>
    <row r="845" spans="1:39" ht="30" customHeight="1">
      <c r="A845" s="8" t="s">
        <v>2366</v>
      </c>
      <c r="B845" s="8" t="s">
        <v>52</v>
      </c>
      <c r="C845" s="8" t="s">
        <v>117</v>
      </c>
      <c r="D845" s="9">
        <v>0.05</v>
      </c>
      <c r="E845" s="11">
        <f>단가대비표!O131</f>
        <v>600</v>
      </c>
      <c r="F845" s="12">
        <f t="shared" si="175"/>
        <v>30</v>
      </c>
      <c r="G845" s="11">
        <f>단가대비표!P131</f>
        <v>0</v>
      </c>
      <c r="H845" s="12">
        <f t="shared" si="176"/>
        <v>0</v>
      </c>
      <c r="I845" s="11">
        <f>단가대비표!V131</f>
        <v>0</v>
      </c>
      <c r="J845" s="12">
        <f t="shared" si="177"/>
        <v>0</v>
      </c>
      <c r="K845" s="11">
        <f t="shared" si="178"/>
        <v>600</v>
      </c>
      <c r="L845" s="12">
        <f t="shared" si="179"/>
        <v>30</v>
      </c>
      <c r="M845" s="8" t="s">
        <v>52</v>
      </c>
      <c r="N845" s="5" t="s">
        <v>1112</v>
      </c>
      <c r="O845" s="5" t="s">
        <v>2367</v>
      </c>
      <c r="P845" s="5" t="s">
        <v>62</v>
      </c>
      <c r="Q845" s="5" t="s">
        <v>62</v>
      </c>
      <c r="R845" s="5" t="s">
        <v>63</v>
      </c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5" t="s">
        <v>52</v>
      </c>
      <c r="AK845" s="5" t="s">
        <v>2368</v>
      </c>
      <c r="AL845" s="5" t="s">
        <v>52</v>
      </c>
      <c r="AM845" s="5" t="s">
        <v>52</v>
      </c>
    </row>
    <row r="846" spans="1:39" ht="30" customHeight="1">
      <c r="A846" s="8" t="s">
        <v>2369</v>
      </c>
      <c r="B846" s="8" t="s">
        <v>52</v>
      </c>
      <c r="C846" s="8" t="s">
        <v>99</v>
      </c>
      <c r="D846" s="9">
        <v>0.254</v>
      </c>
      <c r="E846" s="11">
        <f>단가대비표!O132</f>
        <v>86</v>
      </c>
      <c r="F846" s="12">
        <f t="shared" si="175"/>
        <v>21.8</v>
      </c>
      <c r="G846" s="11">
        <f>단가대비표!P132</f>
        <v>0</v>
      </c>
      <c r="H846" s="12">
        <f t="shared" si="176"/>
        <v>0</v>
      </c>
      <c r="I846" s="11">
        <f>단가대비표!V132</f>
        <v>0</v>
      </c>
      <c r="J846" s="12">
        <f t="shared" si="177"/>
        <v>0</v>
      </c>
      <c r="K846" s="11">
        <f t="shared" si="178"/>
        <v>86</v>
      </c>
      <c r="L846" s="12">
        <f t="shared" si="179"/>
        <v>21.8</v>
      </c>
      <c r="M846" s="8" t="s">
        <v>52</v>
      </c>
      <c r="N846" s="5" t="s">
        <v>1112</v>
      </c>
      <c r="O846" s="5" t="s">
        <v>2370</v>
      </c>
      <c r="P846" s="5" t="s">
        <v>62</v>
      </c>
      <c r="Q846" s="5" t="s">
        <v>62</v>
      </c>
      <c r="R846" s="5" t="s">
        <v>63</v>
      </c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5" t="s">
        <v>52</v>
      </c>
      <c r="AK846" s="5" t="s">
        <v>2371</v>
      </c>
      <c r="AL846" s="5" t="s">
        <v>52</v>
      </c>
      <c r="AM846" s="5" t="s">
        <v>52</v>
      </c>
    </row>
    <row r="847" spans="1:39" ht="30" customHeight="1">
      <c r="A847" s="8" t="s">
        <v>2372</v>
      </c>
      <c r="B847" s="8" t="s">
        <v>78</v>
      </c>
      <c r="C847" s="8" t="s">
        <v>79</v>
      </c>
      <c r="D847" s="9">
        <v>9.6000000000000002E-2</v>
      </c>
      <c r="E847" s="11">
        <f>단가대비표!O306</f>
        <v>0</v>
      </c>
      <c r="F847" s="12">
        <f t="shared" si="175"/>
        <v>0</v>
      </c>
      <c r="G847" s="11">
        <f>단가대비표!P306</f>
        <v>206738</v>
      </c>
      <c r="H847" s="12">
        <f t="shared" si="176"/>
        <v>19846.8</v>
      </c>
      <c r="I847" s="11">
        <f>단가대비표!V306</f>
        <v>0</v>
      </c>
      <c r="J847" s="12">
        <f t="shared" si="177"/>
        <v>0</v>
      </c>
      <c r="K847" s="11">
        <f t="shared" si="178"/>
        <v>206738</v>
      </c>
      <c r="L847" s="12">
        <f t="shared" si="179"/>
        <v>19846.8</v>
      </c>
      <c r="M847" s="8" t="s">
        <v>52</v>
      </c>
      <c r="N847" s="5" t="s">
        <v>1112</v>
      </c>
      <c r="O847" s="5" t="s">
        <v>2373</v>
      </c>
      <c r="P847" s="5" t="s">
        <v>62</v>
      </c>
      <c r="Q847" s="5" t="s">
        <v>62</v>
      </c>
      <c r="R847" s="5" t="s">
        <v>63</v>
      </c>
      <c r="S847" s="1"/>
      <c r="T847" s="1"/>
      <c r="U847" s="1"/>
      <c r="V847" s="1">
        <v>1</v>
      </c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5" t="s">
        <v>52</v>
      </c>
      <c r="AK847" s="5" t="s">
        <v>2374</v>
      </c>
      <c r="AL847" s="5" t="s">
        <v>52</v>
      </c>
      <c r="AM847" s="5" t="s">
        <v>52</v>
      </c>
    </row>
    <row r="848" spans="1:39" ht="30" customHeight="1">
      <c r="A848" s="8" t="s">
        <v>2375</v>
      </c>
      <c r="B848" s="8" t="s">
        <v>78</v>
      </c>
      <c r="C848" s="8" t="s">
        <v>79</v>
      </c>
      <c r="D848" s="9">
        <v>0.192</v>
      </c>
      <c r="E848" s="11">
        <f>단가대비표!O302</f>
        <v>0</v>
      </c>
      <c r="F848" s="12">
        <f t="shared" si="175"/>
        <v>0</v>
      </c>
      <c r="G848" s="11">
        <f>단가대비표!P302</f>
        <v>258161</v>
      </c>
      <c r="H848" s="12">
        <f t="shared" si="176"/>
        <v>49566.9</v>
      </c>
      <c r="I848" s="11">
        <f>단가대비표!V302</f>
        <v>0</v>
      </c>
      <c r="J848" s="12">
        <f t="shared" si="177"/>
        <v>0</v>
      </c>
      <c r="K848" s="11">
        <f t="shared" si="178"/>
        <v>258161</v>
      </c>
      <c r="L848" s="12">
        <f t="shared" si="179"/>
        <v>49566.9</v>
      </c>
      <c r="M848" s="8" t="s">
        <v>52</v>
      </c>
      <c r="N848" s="5" t="s">
        <v>1112</v>
      </c>
      <c r="O848" s="5" t="s">
        <v>2376</v>
      </c>
      <c r="P848" s="5" t="s">
        <v>62</v>
      </c>
      <c r="Q848" s="5" t="s">
        <v>62</v>
      </c>
      <c r="R848" s="5" t="s">
        <v>63</v>
      </c>
      <c r="S848" s="1"/>
      <c r="T848" s="1"/>
      <c r="U848" s="1"/>
      <c r="V848" s="1">
        <v>1</v>
      </c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5" t="s">
        <v>52</v>
      </c>
      <c r="AK848" s="5" t="s">
        <v>2377</v>
      </c>
      <c r="AL848" s="5" t="s">
        <v>52</v>
      </c>
      <c r="AM848" s="5" t="s">
        <v>52</v>
      </c>
    </row>
    <row r="849" spans="1:39" ht="30" customHeight="1">
      <c r="A849" s="8" t="s">
        <v>1911</v>
      </c>
      <c r="B849" s="8" t="s">
        <v>78</v>
      </c>
      <c r="C849" s="8" t="s">
        <v>79</v>
      </c>
      <c r="D849" s="9">
        <v>0.192</v>
      </c>
      <c r="E849" s="11">
        <f>단가대비표!O290</f>
        <v>0</v>
      </c>
      <c r="F849" s="12">
        <f t="shared" si="175"/>
        <v>0</v>
      </c>
      <c r="G849" s="11">
        <f>단가대비표!P290</f>
        <v>155599</v>
      </c>
      <c r="H849" s="12">
        <f t="shared" si="176"/>
        <v>29875</v>
      </c>
      <c r="I849" s="11">
        <f>단가대비표!V290</f>
        <v>0</v>
      </c>
      <c r="J849" s="12">
        <f t="shared" si="177"/>
        <v>0</v>
      </c>
      <c r="K849" s="11">
        <f t="shared" si="178"/>
        <v>155599</v>
      </c>
      <c r="L849" s="12">
        <f t="shared" si="179"/>
        <v>29875</v>
      </c>
      <c r="M849" s="8" t="s">
        <v>52</v>
      </c>
      <c r="N849" s="5" t="s">
        <v>1112</v>
      </c>
      <c r="O849" s="5" t="s">
        <v>1912</v>
      </c>
      <c r="P849" s="5" t="s">
        <v>62</v>
      </c>
      <c r="Q849" s="5" t="s">
        <v>62</v>
      </c>
      <c r="R849" s="5" t="s">
        <v>63</v>
      </c>
      <c r="S849" s="1"/>
      <c r="T849" s="1"/>
      <c r="U849" s="1"/>
      <c r="V849" s="1">
        <v>1</v>
      </c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5" t="s">
        <v>52</v>
      </c>
      <c r="AK849" s="5" t="s">
        <v>2378</v>
      </c>
      <c r="AL849" s="5" t="s">
        <v>52</v>
      </c>
      <c r="AM849" s="5" t="s">
        <v>52</v>
      </c>
    </row>
    <row r="850" spans="1:39" ht="30" customHeight="1">
      <c r="A850" s="8" t="s">
        <v>2379</v>
      </c>
      <c r="B850" s="8" t="s">
        <v>78</v>
      </c>
      <c r="C850" s="8" t="s">
        <v>79</v>
      </c>
      <c r="D850" s="9">
        <v>9.6000000000000002E-2</v>
      </c>
      <c r="E850" s="11">
        <f>단가대비표!O303</f>
        <v>0</v>
      </c>
      <c r="F850" s="12">
        <f t="shared" si="175"/>
        <v>0</v>
      </c>
      <c r="G850" s="11">
        <f>단가대비표!P303</f>
        <v>159454</v>
      </c>
      <c r="H850" s="12">
        <f t="shared" si="176"/>
        <v>15307.5</v>
      </c>
      <c r="I850" s="11">
        <f>단가대비표!V303</f>
        <v>0</v>
      </c>
      <c r="J850" s="12">
        <f t="shared" si="177"/>
        <v>0</v>
      </c>
      <c r="K850" s="11">
        <f t="shared" si="178"/>
        <v>159454</v>
      </c>
      <c r="L850" s="12">
        <f t="shared" si="179"/>
        <v>15307.5</v>
      </c>
      <c r="M850" s="8" t="s">
        <v>52</v>
      </c>
      <c r="N850" s="5" t="s">
        <v>1112</v>
      </c>
      <c r="O850" s="5" t="s">
        <v>2380</v>
      </c>
      <c r="P850" s="5" t="s">
        <v>62</v>
      </c>
      <c r="Q850" s="5" t="s">
        <v>62</v>
      </c>
      <c r="R850" s="5" t="s">
        <v>63</v>
      </c>
      <c r="S850" s="1"/>
      <c r="T850" s="1"/>
      <c r="U850" s="1"/>
      <c r="V850" s="1">
        <v>1</v>
      </c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5" t="s">
        <v>52</v>
      </c>
      <c r="AK850" s="5" t="s">
        <v>2381</v>
      </c>
      <c r="AL850" s="5" t="s">
        <v>52</v>
      </c>
      <c r="AM850" s="5" t="s">
        <v>52</v>
      </c>
    </row>
    <row r="851" spans="1:39" ht="30" customHeight="1">
      <c r="A851" s="8" t="s">
        <v>88</v>
      </c>
      <c r="B851" s="8" t="s">
        <v>1483</v>
      </c>
      <c r="C851" s="8" t="s">
        <v>90</v>
      </c>
      <c r="D851" s="9">
        <v>1</v>
      </c>
      <c r="E851" s="11">
        <f>TRUNC(SUMIF(V838:V851, RIGHTB(O851, 1), H838:H851)*U851, 2)</f>
        <v>3437.88</v>
      </c>
      <c r="F851" s="12">
        <f t="shared" si="175"/>
        <v>3437.8</v>
      </c>
      <c r="G851" s="11">
        <v>0</v>
      </c>
      <c r="H851" s="12">
        <f t="shared" si="176"/>
        <v>0</v>
      </c>
      <c r="I851" s="11">
        <v>0</v>
      </c>
      <c r="J851" s="12">
        <f t="shared" si="177"/>
        <v>0</v>
      </c>
      <c r="K851" s="11">
        <f t="shared" si="178"/>
        <v>3437.8</v>
      </c>
      <c r="L851" s="12">
        <f t="shared" si="179"/>
        <v>3437.8</v>
      </c>
      <c r="M851" s="8" t="s">
        <v>52</v>
      </c>
      <c r="N851" s="5" t="s">
        <v>1112</v>
      </c>
      <c r="O851" s="5" t="s">
        <v>91</v>
      </c>
      <c r="P851" s="5" t="s">
        <v>62</v>
      </c>
      <c r="Q851" s="5" t="s">
        <v>62</v>
      </c>
      <c r="R851" s="5" t="s">
        <v>62</v>
      </c>
      <c r="S851" s="1">
        <v>1</v>
      </c>
      <c r="T851" s="1">
        <v>0</v>
      </c>
      <c r="U851" s="1">
        <v>0.03</v>
      </c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5" t="s">
        <v>52</v>
      </c>
      <c r="AK851" s="5" t="s">
        <v>2382</v>
      </c>
      <c r="AL851" s="5" t="s">
        <v>52</v>
      </c>
      <c r="AM851" s="5" t="s">
        <v>52</v>
      </c>
    </row>
    <row r="852" spans="1:39" ht="30" customHeight="1">
      <c r="A852" s="8" t="s">
        <v>1467</v>
      </c>
      <c r="B852" s="8" t="s">
        <v>52</v>
      </c>
      <c r="C852" s="8" t="s">
        <v>52</v>
      </c>
      <c r="D852" s="9"/>
      <c r="E852" s="11"/>
      <c r="F852" s="12">
        <f>TRUNC(SUMIF(N838:N851, N837, F838:F851),0)</f>
        <v>6285</v>
      </c>
      <c r="G852" s="11"/>
      <c r="H852" s="12">
        <f>TRUNC(SUMIF(N838:N851, N837, H838:H851),0)</f>
        <v>114596</v>
      </c>
      <c r="I852" s="11"/>
      <c r="J852" s="12">
        <f>TRUNC(SUMIF(N838:N851, N837, J838:J851),0)</f>
        <v>0</v>
      </c>
      <c r="K852" s="11"/>
      <c r="L852" s="12">
        <f>F852+H852+J852</f>
        <v>120881</v>
      </c>
      <c r="M852" s="8" t="s">
        <v>52</v>
      </c>
      <c r="N852" s="5" t="s">
        <v>94</v>
      </c>
      <c r="O852" s="5" t="s">
        <v>94</v>
      </c>
      <c r="P852" s="5" t="s">
        <v>52</v>
      </c>
      <c r="Q852" s="5" t="s">
        <v>52</v>
      </c>
      <c r="R852" s="5" t="s">
        <v>52</v>
      </c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5" t="s">
        <v>52</v>
      </c>
      <c r="AK852" s="5" t="s">
        <v>52</v>
      </c>
      <c r="AL852" s="5" t="s">
        <v>52</v>
      </c>
      <c r="AM852" s="5" t="s">
        <v>52</v>
      </c>
    </row>
    <row r="853" spans="1:39" ht="30" customHeight="1">
      <c r="A853" s="9"/>
      <c r="B853" s="9"/>
      <c r="C853" s="9"/>
      <c r="D853" s="9"/>
      <c r="E853" s="11"/>
      <c r="F853" s="12"/>
      <c r="G853" s="11"/>
      <c r="H853" s="12"/>
      <c r="I853" s="11"/>
      <c r="J853" s="12"/>
      <c r="K853" s="11"/>
      <c r="L853" s="12"/>
      <c r="M853" s="9"/>
    </row>
    <row r="854" spans="1:39" ht="30" customHeight="1">
      <c r="A854" s="27" t="s">
        <v>2383</v>
      </c>
      <c r="B854" s="27"/>
      <c r="C854" s="27"/>
      <c r="D854" s="27"/>
      <c r="E854" s="28"/>
      <c r="F854" s="29"/>
      <c r="G854" s="28"/>
      <c r="H854" s="29"/>
      <c r="I854" s="28"/>
      <c r="J854" s="29"/>
      <c r="K854" s="28"/>
      <c r="L854" s="29"/>
      <c r="M854" s="27"/>
      <c r="N854" s="2" t="s">
        <v>1116</v>
      </c>
    </row>
    <row r="855" spans="1:39" ht="30" customHeight="1">
      <c r="A855" s="8" t="s">
        <v>2384</v>
      </c>
      <c r="B855" s="8" t="s">
        <v>2385</v>
      </c>
      <c r="C855" s="8" t="s">
        <v>99</v>
      </c>
      <c r="D855" s="9">
        <v>1</v>
      </c>
      <c r="E855" s="11">
        <f>단가대비표!O28</f>
        <v>116</v>
      </c>
      <c r="F855" s="12">
        <f>TRUNC(E855*D855,1)</f>
        <v>116</v>
      </c>
      <c r="G855" s="11">
        <f>단가대비표!P28</f>
        <v>0</v>
      </c>
      <c r="H855" s="12">
        <f>TRUNC(G855*D855,1)</f>
        <v>0</v>
      </c>
      <c r="I855" s="11">
        <f>단가대비표!V28</f>
        <v>0</v>
      </c>
      <c r="J855" s="12">
        <f>TRUNC(I855*D855,1)</f>
        <v>0</v>
      </c>
      <c r="K855" s="11">
        <f t="shared" ref="K855:L857" si="180">TRUNC(E855+G855+I855,1)</f>
        <v>116</v>
      </c>
      <c r="L855" s="12">
        <f t="shared" si="180"/>
        <v>116</v>
      </c>
      <c r="M855" s="8" t="s">
        <v>52</v>
      </c>
      <c r="N855" s="5" t="s">
        <v>1116</v>
      </c>
      <c r="O855" s="5" t="s">
        <v>2386</v>
      </c>
      <c r="P855" s="5" t="s">
        <v>62</v>
      </c>
      <c r="Q855" s="5" t="s">
        <v>62</v>
      </c>
      <c r="R855" s="5" t="s">
        <v>63</v>
      </c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5" t="s">
        <v>52</v>
      </c>
      <c r="AK855" s="5" t="s">
        <v>2387</v>
      </c>
      <c r="AL855" s="5" t="s">
        <v>52</v>
      </c>
      <c r="AM855" s="5" t="s">
        <v>52</v>
      </c>
    </row>
    <row r="856" spans="1:39" ht="30" customHeight="1">
      <c r="A856" s="8" t="s">
        <v>3006</v>
      </c>
      <c r="B856" s="8" t="s">
        <v>78</v>
      </c>
      <c r="C856" s="8" t="s">
        <v>79</v>
      </c>
      <c r="D856" s="9">
        <v>1.4E-2</v>
      </c>
      <c r="E856" s="11">
        <f>단가대비표!O295</f>
        <v>0</v>
      </c>
      <c r="F856" s="12">
        <f>TRUNC(E856*D856,1)</f>
        <v>0</v>
      </c>
      <c r="G856" s="11">
        <f>단가대비표!P305</f>
        <v>237221</v>
      </c>
      <c r="H856" s="12">
        <f>TRUNC(G856*D856,1)</f>
        <v>3321</v>
      </c>
      <c r="I856" s="11">
        <f>단가대비표!V295</f>
        <v>0</v>
      </c>
      <c r="J856" s="12">
        <f>TRUNC(I856*D856,1)</f>
        <v>0</v>
      </c>
      <c r="K856" s="11">
        <f t="shared" si="180"/>
        <v>237221</v>
      </c>
      <c r="L856" s="12">
        <f t="shared" si="180"/>
        <v>3321</v>
      </c>
      <c r="M856" s="8" t="s">
        <v>52</v>
      </c>
      <c r="N856" s="5" t="s">
        <v>1116</v>
      </c>
      <c r="O856" s="5" t="s">
        <v>211</v>
      </c>
      <c r="P856" s="5" t="s">
        <v>62</v>
      </c>
      <c r="Q856" s="5" t="s">
        <v>62</v>
      </c>
      <c r="R856" s="5" t="s">
        <v>63</v>
      </c>
      <c r="S856" s="1"/>
      <c r="T856" s="1"/>
      <c r="U856" s="1"/>
      <c r="V856" s="1">
        <v>1</v>
      </c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5" t="s">
        <v>52</v>
      </c>
      <c r="AK856" s="5" t="s">
        <v>2388</v>
      </c>
      <c r="AL856" s="5" t="s">
        <v>52</v>
      </c>
      <c r="AM856" s="5" t="s">
        <v>52</v>
      </c>
    </row>
    <row r="857" spans="1:39" ht="30" customHeight="1">
      <c r="A857" s="8" t="s">
        <v>88</v>
      </c>
      <c r="B857" s="8" t="s">
        <v>1483</v>
      </c>
      <c r="C857" s="8" t="s">
        <v>90</v>
      </c>
      <c r="D857" s="9">
        <v>1</v>
      </c>
      <c r="E857" s="11">
        <f>TRUNC(SUMIF(V855:V857, RIGHTB(O857, 1), H855:H857)*U857, 2)</f>
        <v>99.63</v>
      </c>
      <c r="F857" s="12">
        <f>TRUNC(E857*D857,1)</f>
        <v>99.6</v>
      </c>
      <c r="G857" s="11">
        <v>0</v>
      </c>
      <c r="H857" s="12">
        <f>TRUNC(G857*D857,1)</f>
        <v>0</v>
      </c>
      <c r="I857" s="11">
        <v>0</v>
      </c>
      <c r="J857" s="12">
        <f>TRUNC(I857*D857,1)</f>
        <v>0</v>
      </c>
      <c r="K857" s="11">
        <f t="shared" si="180"/>
        <v>99.6</v>
      </c>
      <c r="L857" s="12">
        <f t="shared" si="180"/>
        <v>99.6</v>
      </c>
      <c r="M857" s="8" t="s">
        <v>52</v>
      </c>
      <c r="N857" s="5" t="s">
        <v>1116</v>
      </c>
      <c r="O857" s="5" t="s">
        <v>91</v>
      </c>
      <c r="P857" s="5" t="s">
        <v>62</v>
      </c>
      <c r="Q857" s="5" t="s">
        <v>62</v>
      </c>
      <c r="R857" s="5" t="s">
        <v>62</v>
      </c>
      <c r="S857" s="1">
        <v>1</v>
      </c>
      <c r="T857" s="1">
        <v>0</v>
      </c>
      <c r="U857" s="1">
        <v>0.03</v>
      </c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5" t="s">
        <v>52</v>
      </c>
      <c r="AK857" s="5" t="s">
        <v>2389</v>
      </c>
      <c r="AL857" s="5" t="s">
        <v>52</v>
      </c>
      <c r="AM857" s="5" t="s">
        <v>52</v>
      </c>
    </row>
    <row r="858" spans="1:39" ht="30" customHeight="1">
      <c r="A858" s="8" t="s">
        <v>1467</v>
      </c>
      <c r="B858" s="8" t="s">
        <v>52</v>
      </c>
      <c r="C858" s="8" t="s">
        <v>52</v>
      </c>
      <c r="D858" s="9"/>
      <c r="E858" s="11"/>
      <c r="F858" s="12">
        <f>TRUNC(SUMIF(N855:N857, N854, F855:F857),0)</f>
        <v>215</v>
      </c>
      <c r="G858" s="11"/>
      <c r="H858" s="12">
        <f>TRUNC(SUMIF(N855:N857, N854, H855:H857),0)</f>
        <v>3321</v>
      </c>
      <c r="I858" s="11"/>
      <c r="J858" s="12">
        <f>TRUNC(SUMIF(N855:N857, N854, J855:J857),0)</f>
        <v>0</v>
      </c>
      <c r="K858" s="11"/>
      <c r="L858" s="12">
        <f>F858+H858+J858</f>
        <v>3536</v>
      </c>
      <c r="M858" s="8" t="s">
        <v>52</v>
      </c>
      <c r="N858" s="5" t="s">
        <v>94</v>
      </c>
      <c r="O858" s="5" t="s">
        <v>94</v>
      </c>
      <c r="P858" s="5" t="s">
        <v>52</v>
      </c>
      <c r="Q858" s="5" t="s">
        <v>52</v>
      </c>
      <c r="R858" s="5" t="s">
        <v>52</v>
      </c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5" t="s">
        <v>52</v>
      </c>
      <c r="AK858" s="5" t="s">
        <v>52</v>
      </c>
      <c r="AL858" s="5" t="s">
        <v>52</v>
      </c>
      <c r="AM858" s="5" t="s">
        <v>52</v>
      </c>
    </row>
    <row r="859" spans="1:39" ht="30" customHeight="1">
      <c r="A859" s="9"/>
      <c r="B859" s="9"/>
      <c r="C859" s="9"/>
      <c r="D859" s="9"/>
      <c r="E859" s="11"/>
      <c r="F859" s="12"/>
      <c r="G859" s="11"/>
      <c r="H859" s="12"/>
      <c r="I859" s="11"/>
      <c r="J859" s="12"/>
      <c r="K859" s="11"/>
      <c r="L859" s="12"/>
      <c r="M859" s="9"/>
    </row>
    <row r="860" spans="1:39" ht="30" customHeight="1">
      <c r="A860" s="24" t="s">
        <v>2390</v>
      </c>
      <c r="B860" s="24"/>
      <c r="C860" s="24"/>
      <c r="D860" s="24"/>
      <c r="E860" s="25"/>
      <c r="F860" s="26"/>
      <c r="G860" s="25"/>
      <c r="H860" s="26"/>
      <c r="I860" s="25"/>
      <c r="J860" s="26"/>
      <c r="K860" s="25"/>
      <c r="L860" s="26"/>
      <c r="M860" s="24"/>
      <c r="N860" s="2" t="s">
        <v>1120</v>
      </c>
    </row>
    <row r="861" spans="1:39" ht="30" customHeight="1">
      <c r="A861" s="8" t="s">
        <v>2391</v>
      </c>
      <c r="B861" s="8" t="s">
        <v>2392</v>
      </c>
      <c r="C861" s="8" t="s">
        <v>2393</v>
      </c>
      <c r="D861" s="9">
        <v>1</v>
      </c>
      <c r="E861" s="11">
        <f>단가대비표!O134</f>
        <v>10000</v>
      </c>
      <c r="F861" s="12">
        <f>TRUNC(E861*D861,1)</f>
        <v>10000</v>
      </c>
      <c r="G861" s="11">
        <f>단가대비표!P134</f>
        <v>0</v>
      </c>
      <c r="H861" s="12">
        <f>TRUNC(G861*D861,1)</f>
        <v>0</v>
      </c>
      <c r="I861" s="11">
        <f>단가대비표!V134</f>
        <v>0</v>
      </c>
      <c r="J861" s="12">
        <f>TRUNC(I861*D861,1)</f>
        <v>0</v>
      </c>
      <c r="K861" s="11">
        <f t="shared" ref="K861:L863" si="181">TRUNC(E861+G861+I861,1)</f>
        <v>10000</v>
      </c>
      <c r="L861" s="12">
        <f t="shared" si="181"/>
        <v>10000</v>
      </c>
      <c r="M861" s="8" t="s">
        <v>52</v>
      </c>
      <c r="N861" s="5" t="s">
        <v>1120</v>
      </c>
      <c r="O861" s="5" t="s">
        <v>2394</v>
      </c>
      <c r="P861" s="5" t="s">
        <v>62</v>
      </c>
      <c r="Q861" s="5" t="s">
        <v>62</v>
      </c>
      <c r="R861" s="5" t="s">
        <v>63</v>
      </c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5" t="s">
        <v>52</v>
      </c>
      <c r="AK861" s="5" t="s">
        <v>2395</v>
      </c>
      <c r="AL861" s="5" t="s">
        <v>52</v>
      </c>
      <c r="AM861" s="5" t="s">
        <v>52</v>
      </c>
    </row>
    <row r="862" spans="1:39" ht="30" customHeight="1">
      <c r="A862" s="8" t="s">
        <v>77</v>
      </c>
      <c r="B862" s="8" t="s">
        <v>78</v>
      </c>
      <c r="C862" s="8" t="s">
        <v>79</v>
      </c>
      <c r="D862" s="9">
        <v>0.02</v>
      </c>
      <c r="E862" s="11">
        <f>단가대비표!O289</f>
        <v>0</v>
      </c>
      <c r="F862" s="12">
        <f>TRUNC(E862*D862,1)</f>
        <v>0</v>
      </c>
      <c r="G862" s="11">
        <f>단가대비표!P289</f>
        <v>130264</v>
      </c>
      <c r="H862" s="12">
        <f>TRUNC(G862*D862,1)</f>
        <v>2605.1999999999998</v>
      </c>
      <c r="I862" s="11">
        <f>단가대비표!V289</f>
        <v>0</v>
      </c>
      <c r="J862" s="12">
        <f>TRUNC(I862*D862,1)</f>
        <v>0</v>
      </c>
      <c r="K862" s="11">
        <f t="shared" si="181"/>
        <v>130264</v>
      </c>
      <c r="L862" s="12">
        <f t="shared" si="181"/>
        <v>2605.1999999999998</v>
      </c>
      <c r="M862" s="8" t="s">
        <v>52</v>
      </c>
      <c r="N862" s="5" t="s">
        <v>1120</v>
      </c>
      <c r="O862" s="5" t="s">
        <v>80</v>
      </c>
      <c r="P862" s="5" t="s">
        <v>62</v>
      </c>
      <c r="Q862" s="5" t="s">
        <v>62</v>
      </c>
      <c r="R862" s="5" t="s">
        <v>63</v>
      </c>
      <c r="S862" s="1"/>
      <c r="T862" s="1"/>
      <c r="U862" s="1"/>
      <c r="V862" s="1">
        <v>1</v>
      </c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5" t="s">
        <v>52</v>
      </c>
      <c r="AK862" s="5" t="s">
        <v>2396</v>
      </c>
      <c r="AL862" s="5" t="s">
        <v>52</v>
      </c>
      <c r="AM862" s="5" t="s">
        <v>52</v>
      </c>
    </row>
    <row r="863" spans="1:39" ht="30" customHeight="1">
      <c r="A863" s="8" t="s">
        <v>88</v>
      </c>
      <c r="B863" s="8" t="s">
        <v>1483</v>
      </c>
      <c r="C863" s="8" t="s">
        <v>90</v>
      </c>
      <c r="D863" s="9">
        <v>1</v>
      </c>
      <c r="E863" s="11">
        <f>TRUNC(SUMIF(V861:V863, RIGHTB(O863, 1), H861:H863)*U863, 2)</f>
        <v>78.150000000000006</v>
      </c>
      <c r="F863" s="12">
        <f>TRUNC(E863*D863,1)</f>
        <v>78.099999999999994</v>
      </c>
      <c r="G863" s="11">
        <v>0</v>
      </c>
      <c r="H863" s="12">
        <f>TRUNC(G863*D863,1)</f>
        <v>0</v>
      </c>
      <c r="I863" s="11">
        <v>0</v>
      </c>
      <c r="J863" s="12">
        <f>TRUNC(I863*D863,1)</f>
        <v>0</v>
      </c>
      <c r="K863" s="11">
        <f t="shared" si="181"/>
        <v>78.099999999999994</v>
      </c>
      <c r="L863" s="12">
        <f t="shared" si="181"/>
        <v>78.099999999999994</v>
      </c>
      <c r="M863" s="8" t="s">
        <v>52</v>
      </c>
      <c r="N863" s="5" t="s">
        <v>1120</v>
      </c>
      <c r="O863" s="5" t="s">
        <v>91</v>
      </c>
      <c r="P863" s="5" t="s">
        <v>62</v>
      </c>
      <c r="Q863" s="5" t="s">
        <v>62</v>
      </c>
      <c r="R863" s="5" t="s">
        <v>62</v>
      </c>
      <c r="S863" s="1">
        <v>1</v>
      </c>
      <c r="T863" s="1">
        <v>0</v>
      </c>
      <c r="U863" s="1">
        <v>0.03</v>
      </c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5" t="s">
        <v>52</v>
      </c>
      <c r="AK863" s="5" t="s">
        <v>2397</v>
      </c>
      <c r="AL863" s="5" t="s">
        <v>52</v>
      </c>
      <c r="AM863" s="5" t="s">
        <v>52</v>
      </c>
    </row>
    <row r="864" spans="1:39" ht="30" customHeight="1">
      <c r="A864" s="8" t="s">
        <v>1467</v>
      </c>
      <c r="B864" s="8" t="s">
        <v>52</v>
      </c>
      <c r="C864" s="8" t="s">
        <v>52</v>
      </c>
      <c r="D864" s="9"/>
      <c r="E864" s="11"/>
      <c r="F864" s="12">
        <f>TRUNC(SUMIF(N861:N863, N860, F861:F863),0)</f>
        <v>10078</v>
      </c>
      <c r="G864" s="11"/>
      <c r="H864" s="12">
        <f>TRUNC(SUMIF(N861:N863, N860, H861:H863),0)</f>
        <v>2605</v>
      </c>
      <c r="I864" s="11"/>
      <c r="J864" s="12">
        <f>TRUNC(SUMIF(N861:N863, N860, J861:J863),0)</f>
        <v>0</v>
      </c>
      <c r="K864" s="11"/>
      <c r="L864" s="12">
        <f>F864+H864+J864</f>
        <v>12683</v>
      </c>
      <c r="M864" s="8" t="s">
        <v>52</v>
      </c>
      <c r="N864" s="5" t="s">
        <v>94</v>
      </c>
      <c r="O864" s="5" t="s">
        <v>94</v>
      </c>
      <c r="P864" s="5" t="s">
        <v>52</v>
      </c>
      <c r="Q864" s="5" t="s">
        <v>52</v>
      </c>
      <c r="R864" s="5" t="s">
        <v>52</v>
      </c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5" t="s">
        <v>52</v>
      </c>
      <c r="AK864" s="5" t="s">
        <v>52</v>
      </c>
      <c r="AL864" s="5" t="s">
        <v>52</v>
      </c>
      <c r="AM864" s="5" t="s">
        <v>52</v>
      </c>
    </row>
    <row r="865" spans="1:39" ht="30" customHeight="1">
      <c r="A865" s="9"/>
      <c r="B865" s="9"/>
      <c r="C865" s="9"/>
      <c r="D865" s="9"/>
      <c r="E865" s="11"/>
      <c r="F865" s="12"/>
      <c r="G865" s="11"/>
      <c r="H865" s="12"/>
      <c r="I865" s="11"/>
      <c r="J865" s="12"/>
      <c r="K865" s="11"/>
      <c r="L865" s="12"/>
      <c r="M865" s="9"/>
    </row>
    <row r="866" spans="1:39" ht="30" customHeight="1">
      <c r="A866" s="27" t="s">
        <v>2398</v>
      </c>
      <c r="B866" s="27"/>
      <c r="C866" s="27"/>
      <c r="D866" s="27"/>
      <c r="E866" s="28"/>
      <c r="F866" s="29"/>
      <c r="G866" s="28"/>
      <c r="H866" s="29"/>
      <c r="I866" s="28"/>
      <c r="J866" s="29"/>
      <c r="K866" s="28"/>
      <c r="L866" s="29"/>
      <c r="M866" s="27"/>
      <c r="N866" s="2" t="s">
        <v>186</v>
      </c>
    </row>
    <row r="867" spans="1:39" ht="30" customHeight="1">
      <c r="A867" s="8" t="s">
        <v>2399</v>
      </c>
      <c r="B867" s="8" t="s">
        <v>52</v>
      </c>
      <c r="C867" s="8" t="s">
        <v>99</v>
      </c>
      <c r="D867" s="9">
        <v>1</v>
      </c>
      <c r="E867" s="11">
        <f>단가대비표!O133</f>
        <v>171.5</v>
      </c>
      <c r="F867" s="12">
        <f>TRUNC(E867*D867,1)</f>
        <v>171.5</v>
      </c>
      <c r="G867" s="11">
        <f>단가대비표!P133</f>
        <v>0</v>
      </c>
      <c r="H867" s="12">
        <f>TRUNC(G867*D867,1)</f>
        <v>0</v>
      </c>
      <c r="I867" s="11">
        <f>단가대비표!V133</f>
        <v>0</v>
      </c>
      <c r="J867" s="12">
        <f>TRUNC(I867*D867,1)</f>
        <v>0</v>
      </c>
      <c r="K867" s="11">
        <f t="shared" ref="K867:L869" si="182">TRUNC(E867+G867+I867,1)</f>
        <v>171.5</v>
      </c>
      <c r="L867" s="12">
        <f t="shared" si="182"/>
        <v>171.5</v>
      </c>
      <c r="M867" s="8" t="s">
        <v>52</v>
      </c>
      <c r="N867" s="5" t="s">
        <v>186</v>
      </c>
      <c r="O867" s="5" t="s">
        <v>2400</v>
      </c>
      <c r="P867" s="5" t="s">
        <v>62</v>
      </c>
      <c r="Q867" s="5" t="s">
        <v>62</v>
      </c>
      <c r="R867" s="5" t="s">
        <v>63</v>
      </c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5" t="s">
        <v>52</v>
      </c>
      <c r="AK867" s="5" t="s">
        <v>2401</v>
      </c>
      <c r="AL867" s="5" t="s">
        <v>52</v>
      </c>
      <c r="AM867" s="5" t="s">
        <v>52</v>
      </c>
    </row>
    <row r="868" spans="1:39" ht="30" customHeight="1">
      <c r="A868" s="8" t="s">
        <v>77</v>
      </c>
      <c r="B868" s="8" t="s">
        <v>78</v>
      </c>
      <c r="C868" s="8" t="s">
        <v>79</v>
      </c>
      <c r="D868" s="9"/>
      <c r="E868" s="11">
        <f>단가대비표!O289</f>
        <v>0</v>
      </c>
      <c r="F868" s="12">
        <f>TRUNC(E868*D868,1)</f>
        <v>0</v>
      </c>
      <c r="G868" s="11">
        <f>단가대비표!P289</f>
        <v>130264</v>
      </c>
      <c r="H868" s="12">
        <f>TRUNC(G868*D868,1)</f>
        <v>0</v>
      </c>
      <c r="I868" s="11">
        <f>단가대비표!V289</f>
        <v>0</v>
      </c>
      <c r="J868" s="12">
        <f>TRUNC(I868*D868,1)</f>
        <v>0</v>
      </c>
      <c r="K868" s="11">
        <f t="shared" si="182"/>
        <v>130264</v>
      </c>
      <c r="L868" s="12">
        <f t="shared" si="182"/>
        <v>0</v>
      </c>
      <c r="M868" s="8" t="s">
        <v>52</v>
      </c>
      <c r="N868" s="5" t="s">
        <v>186</v>
      </c>
      <c r="O868" s="5" t="s">
        <v>80</v>
      </c>
      <c r="P868" s="5" t="s">
        <v>62</v>
      </c>
      <c r="Q868" s="5" t="s">
        <v>62</v>
      </c>
      <c r="R868" s="5" t="s">
        <v>63</v>
      </c>
      <c r="S868" s="1"/>
      <c r="T868" s="1"/>
      <c r="U868" s="1"/>
      <c r="V868" s="1">
        <v>1</v>
      </c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5" t="s">
        <v>52</v>
      </c>
      <c r="AK868" s="5" t="s">
        <v>2402</v>
      </c>
      <c r="AL868" s="5" t="s">
        <v>52</v>
      </c>
      <c r="AM868" s="5" t="s">
        <v>52</v>
      </c>
    </row>
    <row r="869" spans="1:39" ht="30" customHeight="1">
      <c r="A869" s="8" t="s">
        <v>88</v>
      </c>
      <c r="B869" s="8" t="s">
        <v>1483</v>
      </c>
      <c r="C869" s="8" t="s">
        <v>90</v>
      </c>
      <c r="D869" s="9">
        <v>1</v>
      </c>
      <c r="E869" s="11">
        <f>TRUNC(SUMIF(V867:V869, RIGHTB(O869, 1), H867:H869)*U869, 2)</f>
        <v>0</v>
      </c>
      <c r="F869" s="12">
        <f>TRUNC(E869*D869,1)</f>
        <v>0</v>
      </c>
      <c r="G869" s="11">
        <v>0</v>
      </c>
      <c r="H869" s="12">
        <f>TRUNC(G869*D869,1)</f>
        <v>0</v>
      </c>
      <c r="I869" s="11">
        <v>0</v>
      </c>
      <c r="J869" s="12">
        <f>TRUNC(I869*D869,1)</f>
        <v>0</v>
      </c>
      <c r="K869" s="11">
        <f t="shared" si="182"/>
        <v>0</v>
      </c>
      <c r="L869" s="12">
        <f t="shared" si="182"/>
        <v>0</v>
      </c>
      <c r="M869" s="8" t="s">
        <v>52</v>
      </c>
      <c r="N869" s="5" t="s">
        <v>186</v>
      </c>
      <c r="O869" s="5" t="s">
        <v>91</v>
      </c>
      <c r="P869" s="5" t="s">
        <v>62</v>
      </c>
      <c r="Q869" s="5" t="s">
        <v>62</v>
      </c>
      <c r="R869" s="5" t="s">
        <v>62</v>
      </c>
      <c r="S869" s="1">
        <v>1</v>
      </c>
      <c r="T869" s="1">
        <v>0</v>
      </c>
      <c r="U869" s="1">
        <v>0.03</v>
      </c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5" t="s">
        <v>52</v>
      </c>
      <c r="AK869" s="5" t="s">
        <v>2403</v>
      </c>
      <c r="AL869" s="5" t="s">
        <v>52</v>
      </c>
      <c r="AM869" s="5" t="s">
        <v>52</v>
      </c>
    </row>
    <row r="870" spans="1:39" ht="30" customHeight="1">
      <c r="A870" s="8" t="s">
        <v>1467</v>
      </c>
      <c r="B870" s="8" t="s">
        <v>52</v>
      </c>
      <c r="C870" s="8" t="s">
        <v>52</v>
      </c>
      <c r="D870" s="9"/>
      <c r="E870" s="11"/>
      <c r="F870" s="12">
        <f>TRUNC(SUMIF(N867:N869, N866, F867:F869),0)</f>
        <v>171</v>
      </c>
      <c r="G870" s="11"/>
      <c r="H870" s="12">
        <f>TRUNC(SUMIF(N867:N869, N866, H867:H869),0)</f>
        <v>0</v>
      </c>
      <c r="I870" s="11"/>
      <c r="J870" s="12">
        <f>TRUNC(SUMIF(N867:N869, N866, J867:J869),0)</f>
        <v>0</v>
      </c>
      <c r="K870" s="11"/>
      <c r="L870" s="12">
        <f>F870+H870+J870</f>
        <v>171</v>
      </c>
      <c r="M870" s="8" t="s">
        <v>52</v>
      </c>
      <c r="N870" s="5" t="s">
        <v>94</v>
      </c>
      <c r="O870" s="5" t="s">
        <v>94</v>
      </c>
      <c r="P870" s="5" t="s">
        <v>52</v>
      </c>
      <c r="Q870" s="5" t="s">
        <v>52</v>
      </c>
      <c r="R870" s="5" t="s">
        <v>52</v>
      </c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5" t="s">
        <v>52</v>
      </c>
      <c r="AK870" s="5" t="s">
        <v>52</v>
      </c>
      <c r="AL870" s="5" t="s">
        <v>52</v>
      </c>
      <c r="AM870" s="5" t="s">
        <v>52</v>
      </c>
    </row>
    <row r="871" spans="1:39" ht="30" customHeight="1">
      <c r="A871" s="9"/>
      <c r="B871" s="9"/>
      <c r="C871" s="9"/>
      <c r="D871" s="9"/>
      <c r="E871" s="11"/>
      <c r="F871" s="12"/>
      <c r="G871" s="11"/>
      <c r="H871" s="12"/>
      <c r="I871" s="11"/>
      <c r="J871" s="12"/>
      <c r="K871" s="11"/>
      <c r="L871" s="12"/>
      <c r="M871" s="9"/>
    </row>
    <row r="872" spans="1:39" ht="30" customHeight="1">
      <c r="A872" s="24" t="s">
        <v>2404</v>
      </c>
      <c r="B872" s="24"/>
      <c r="C872" s="24"/>
      <c r="D872" s="24"/>
      <c r="E872" s="25"/>
      <c r="F872" s="26"/>
      <c r="G872" s="25"/>
      <c r="H872" s="26"/>
      <c r="I872" s="25"/>
      <c r="J872" s="26"/>
      <c r="K872" s="25"/>
      <c r="L872" s="26"/>
      <c r="M872" s="24"/>
      <c r="N872" s="2" t="s">
        <v>1124</v>
      </c>
    </row>
    <row r="873" spans="1:39" ht="30" customHeight="1">
      <c r="A873" s="8" t="s">
        <v>210</v>
      </c>
      <c r="B873" s="8" t="s">
        <v>78</v>
      </c>
      <c r="C873" s="8" t="s">
        <v>79</v>
      </c>
      <c r="D873" s="9">
        <v>0.24399999999999999</v>
      </c>
      <c r="E873" s="11">
        <f>단가대비표!O295</f>
        <v>0</v>
      </c>
      <c r="F873" s="12">
        <f>TRUNC(E873*D873,1)</f>
        <v>0</v>
      </c>
      <c r="G873" s="11">
        <f>단가대비표!P295</f>
        <v>186665</v>
      </c>
      <c r="H873" s="12">
        <f>TRUNC(G873*D873,1)</f>
        <v>45546.2</v>
      </c>
      <c r="I873" s="11">
        <f>단가대비표!V295</f>
        <v>0</v>
      </c>
      <c r="J873" s="12">
        <f>TRUNC(I873*D873,1)</f>
        <v>0</v>
      </c>
      <c r="K873" s="11">
        <f t="shared" ref="K873:L875" si="183">TRUNC(E873+G873+I873,1)</f>
        <v>186665</v>
      </c>
      <c r="L873" s="12">
        <f t="shared" si="183"/>
        <v>45546.2</v>
      </c>
      <c r="M873" s="8" t="s">
        <v>52</v>
      </c>
      <c r="N873" s="5" t="s">
        <v>1124</v>
      </c>
      <c r="O873" s="5" t="s">
        <v>211</v>
      </c>
      <c r="P873" s="5" t="s">
        <v>62</v>
      </c>
      <c r="Q873" s="5" t="s">
        <v>62</v>
      </c>
      <c r="R873" s="5" t="s">
        <v>63</v>
      </c>
      <c r="S873" s="1"/>
      <c r="T873" s="1"/>
      <c r="U873" s="1"/>
      <c r="V873" s="1">
        <v>1</v>
      </c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5" t="s">
        <v>52</v>
      </c>
      <c r="AK873" s="5" t="s">
        <v>2405</v>
      </c>
      <c r="AL873" s="5" t="s">
        <v>52</v>
      </c>
      <c r="AM873" s="5" t="s">
        <v>52</v>
      </c>
    </row>
    <row r="874" spans="1:39" ht="30" customHeight="1">
      <c r="A874" s="8" t="s">
        <v>77</v>
      </c>
      <c r="B874" s="8" t="s">
        <v>78</v>
      </c>
      <c r="C874" s="8" t="s">
        <v>79</v>
      </c>
      <c r="D874" s="9">
        <v>5.7000000000000002E-2</v>
      </c>
      <c r="E874" s="11">
        <f>단가대비표!O289</f>
        <v>0</v>
      </c>
      <c r="F874" s="12">
        <f>TRUNC(E874*D874,1)</f>
        <v>0</v>
      </c>
      <c r="G874" s="11">
        <f>단가대비표!P289</f>
        <v>130264</v>
      </c>
      <c r="H874" s="12">
        <f>TRUNC(G874*D874,1)</f>
        <v>7425</v>
      </c>
      <c r="I874" s="11">
        <f>단가대비표!V289</f>
        <v>0</v>
      </c>
      <c r="J874" s="12">
        <f>TRUNC(I874*D874,1)</f>
        <v>0</v>
      </c>
      <c r="K874" s="11">
        <f t="shared" si="183"/>
        <v>130264</v>
      </c>
      <c r="L874" s="12">
        <f t="shared" si="183"/>
        <v>7425</v>
      </c>
      <c r="M874" s="8" t="s">
        <v>52</v>
      </c>
      <c r="N874" s="5" t="s">
        <v>1124</v>
      </c>
      <c r="O874" s="5" t="s">
        <v>80</v>
      </c>
      <c r="P874" s="5" t="s">
        <v>62</v>
      </c>
      <c r="Q874" s="5" t="s">
        <v>62</v>
      </c>
      <c r="R874" s="5" t="s">
        <v>63</v>
      </c>
      <c r="S874" s="1"/>
      <c r="T874" s="1"/>
      <c r="U874" s="1"/>
      <c r="V874" s="1">
        <v>1</v>
      </c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5" t="s">
        <v>52</v>
      </c>
      <c r="AK874" s="5" t="s">
        <v>2406</v>
      </c>
      <c r="AL874" s="5" t="s">
        <v>52</v>
      </c>
      <c r="AM874" s="5" t="s">
        <v>52</v>
      </c>
    </row>
    <row r="875" spans="1:39" ht="30" customHeight="1">
      <c r="A875" s="8" t="s">
        <v>88</v>
      </c>
      <c r="B875" s="8" t="s">
        <v>2407</v>
      </c>
      <c r="C875" s="8" t="s">
        <v>90</v>
      </c>
      <c r="D875" s="9">
        <v>1</v>
      </c>
      <c r="E875" s="11">
        <f>TRUNC(SUMIF(V873:V875, RIGHTB(O875, 1), H873:H875)*U875, 2)</f>
        <v>2648.56</v>
      </c>
      <c r="F875" s="12">
        <f>TRUNC(E875*D875,1)</f>
        <v>2648.5</v>
      </c>
      <c r="G875" s="11">
        <v>0</v>
      </c>
      <c r="H875" s="12">
        <f>TRUNC(G875*D875,1)</f>
        <v>0</v>
      </c>
      <c r="I875" s="11">
        <v>0</v>
      </c>
      <c r="J875" s="12">
        <f>TRUNC(I875*D875,1)</f>
        <v>0</v>
      </c>
      <c r="K875" s="11">
        <f t="shared" si="183"/>
        <v>2648.5</v>
      </c>
      <c r="L875" s="12">
        <f t="shared" si="183"/>
        <v>2648.5</v>
      </c>
      <c r="M875" s="8" t="s">
        <v>52</v>
      </c>
      <c r="N875" s="5" t="s">
        <v>1124</v>
      </c>
      <c r="O875" s="5" t="s">
        <v>91</v>
      </c>
      <c r="P875" s="5" t="s">
        <v>62</v>
      </c>
      <c r="Q875" s="5" t="s">
        <v>62</v>
      </c>
      <c r="R875" s="5" t="s">
        <v>62</v>
      </c>
      <c r="S875" s="1">
        <v>1</v>
      </c>
      <c r="T875" s="1">
        <v>0</v>
      </c>
      <c r="U875" s="1">
        <v>0.05</v>
      </c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5" t="s">
        <v>52</v>
      </c>
      <c r="AK875" s="5" t="s">
        <v>2408</v>
      </c>
      <c r="AL875" s="5" t="s">
        <v>52</v>
      </c>
      <c r="AM875" s="5" t="s">
        <v>52</v>
      </c>
    </row>
    <row r="876" spans="1:39" ht="30" customHeight="1">
      <c r="A876" s="8" t="s">
        <v>1467</v>
      </c>
      <c r="B876" s="8" t="s">
        <v>52</v>
      </c>
      <c r="C876" s="8" t="s">
        <v>52</v>
      </c>
      <c r="D876" s="9"/>
      <c r="E876" s="11"/>
      <c r="F876" s="12">
        <f>TRUNC(SUMIF(N873:N875, N872, F873:F875),0)</f>
        <v>2648</v>
      </c>
      <c r="G876" s="11"/>
      <c r="H876" s="12">
        <f>TRUNC(SUMIF(N873:N875, N872, H873:H875),0)</f>
        <v>52971</v>
      </c>
      <c r="I876" s="11"/>
      <c r="J876" s="12">
        <f>TRUNC(SUMIF(N873:N875, N872, J873:J875),0)</f>
        <v>0</v>
      </c>
      <c r="K876" s="11"/>
      <c r="L876" s="12">
        <f>F876+H876+J876</f>
        <v>55619</v>
      </c>
      <c r="M876" s="8" t="s">
        <v>52</v>
      </c>
      <c r="N876" s="5" t="s">
        <v>94</v>
      </c>
      <c r="O876" s="5" t="s">
        <v>94</v>
      </c>
      <c r="P876" s="5" t="s">
        <v>52</v>
      </c>
      <c r="Q876" s="5" t="s">
        <v>52</v>
      </c>
      <c r="R876" s="5" t="s">
        <v>52</v>
      </c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5" t="s">
        <v>52</v>
      </c>
      <c r="AK876" s="5" t="s">
        <v>52</v>
      </c>
      <c r="AL876" s="5" t="s">
        <v>52</v>
      </c>
      <c r="AM876" s="5" t="s">
        <v>52</v>
      </c>
    </row>
    <row r="877" spans="1:39" ht="30" customHeight="1">
      <c r="A877" s="9"/>
      <c r="B877" s="9"/>
      <c r="C877" s="9"/>
      <c r="D877" s="9"/>
      <c r="E877" s="11"/>
      <c r="F877" s="12"/>
      <c r="G877" s="11"/>
      <c r="H877" s="12"/>
      <c r="I877" s="11"/>
      <c r="J877" s="12"/>
      <c r="K877" s="11"/>
      <c r="L877" s="12"/>
      <c r="M877" s="9"/>
    </row>
    <row r="878" spans="1:39" ht="30" customHeight="1">
      <c r="A878" s="24" t="s">
        <v>2409</v>
      </c>
      <c r="B878" s="24"/>
      <c r="C878" s="24"/>
      <c r="D878" s="24"/>
      <c r="E878" s="25"/>
      <c r="F878" s="26"/>
      <c r="G878" s="25"/>
      <c r="H878" s="26"/>
      <c r="I878" s="25"/>
      <c r="J878" s="26"/>
      <c r="K878" s="25"/>
      <c r="L878" s="26"/>
      <c r="M878" s="24"/>
      <c r="N878" s="2" t="s">
        <v>1128</v>
      </c>
    </row>
    <row r="879" spans="1:39" ht="30" customHeight="1">
      <c r="A879" s="8" t="s">
        <v>210</v>
      </c>
      <c r="B879" s="8" t="s">
        <v>78</v>
      </c>
      <c r="C879" s="8" t="s">
        <v>79</v>
      </c>
      <c r="D879" s="9">
        <v>0.317</v>
      </c>
      <c r="E879" s="11">
        <f>단가대비표!O295</f>
        <v>0</v>
      </c>
      <c r="F879" s="12">
        <f>TRUNC(E879*D879,1)</f>
        <v>0</v>
      </c>
      <c r="G879" s="11">
        <f>단가대비표!P295</f>
        <v>186665</v>
      </c>
      <c r="H879" s="12">
        <f>TRUNC(G879*D879,1)</f>
        <v>59172.800000000003</v>
      </c>
      <c r="I879" s="11">
        <f>단가대비표!V295</f>
        <v>0</v>
      </c>
      <c r="J879" s="12">
        <f>TRUNC(I879*D879,1)</f>
        <v>0</v>
      </c>
      <c r="K879" s="11">
        <f t="shared" ref="K879:L882" si="184">TRUNC(E879+G879+I879,1)</f>
        <v>186665</v>
      </c>
      <c r="L879" s="12">
        <f t="shared" si="184"/>
        <v>59172.800000000003</v>
      </c>
      <c r="M879" s="8" t="s">
        <v>52</v>
      </c>
      <c r="N879" s="5" t="s">
        <v>1128</v>
      </c>
      <c r="O879" s="5" t="s">
        <v>211</v>
      </c>
      <c r="P879" s="5" t="s">
        <v>62</v>
      </c>
      <c r="Q879" s="5" t="s">
        <v>62</v>
      </c>
      <c r="R879" s="5" t="s">
        <v>63</v>
      </c>
      <c r="S879" s="1"/>
      <c r="T879" s="1"/>
      <c r="U879" s="1"/>
      <c r="V879" s="1">
        <v>1</v>
      </c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5" t="s">
        <v>52</v>
      </c>
      <c r="AK879" s="5" t="s">
        <v>2410</v>
      </c>
      <c r="AL879" s="5" t="s">
        <v>52</v>
      </c>
      <c r="AM879" s="5" t="s">
        <v>52</v>
      </c>
    </row>
    <row r="880" spans="1:39" ht="30" customHeight="1">
      <c r="A880" s="8" t="s">
        <v>77</v>
      </c>
      <c r="B880" s="8" t="s">
        <v>78</v>
      </c>
      <c r="C880" s="8" t="s">
        <v>79</v>
      </c>
      <c r="D880" s="9">
        <v>0.219</v>
      </c>
      <c r="E880" s="11">
        <f>단가대비표!O289</f>
        <v>0</v>
      </c>
      <c r="F880" s="12">
        <f>TRUNC(E880*D880,1)</f>
        <v>0</v>
      </c>
      <c r="G880" s="11">
        <f>단가대비표!P289</f>
        <v>130264</v>
      </c>
      <c r="H880" s="12">
        <f>TRUNC(G880*D880,1)</f>
        <v>28527.8</v>
      </c>
      <c r="I880" s="11">
        <f>단가대비표!V289</f>
        <v>0</v>
      </c>
      <c r="J880" s="12">
        <f>TRUNC(I880*D880,1)</f>
        <v>0</v>
      </c>
      <c r="K880" s="11">
        <f t="shared" si="184"/>
        <v>130264</v>
      </c>
      <c r="L880" s="12">
        <f t="shared" si="184"/>
        <v>28527.8</v>
      </c>
      <c r="M880" s="8" t="s">
        <v>52</v>
      </c>
      <c r="N880" s="5" t="s">
        <v>1128</v>
      </c>
      <c r="O880" s="5" t="s">
        <v>80</v>
      </c>
      <c r="P880" s="5" t="s">
        <v>62</v>
      </c>
      <c r="Q880" s="5" t="s">
        <v>62</v>
      </c>
      <c r="R880" s="5" t="s">
        <v>63</v>
      </c>
      <c r="S880" s="1"/>
      <c r="T880" s="1"/>
      <c r="U880" s="1"/>
      <c r="V880" s="1">
        <v>1</v>
      </c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5" t="s">
        <v>52</v>
      </c>
      <c r="AK880" s="5" t="s">
        <v>2411</v>
      </c>
      <c r="AL880" s="5" t="s">
        <v>52</v>
      </c>
      <c r="AM880" s="5" t="s">
        <v>52</v>
      </c>
    </row>
    <row r="881" spans="1:39" ht="30" customHeight="1">
      <c r="A881" s="8" t="s">
        <v>2412</v>
      </c>
      <c r="B881" s="8" t="s">
        <v>78</v>
      </c>
      <c r="C881" s="8" t="s">
        <v>79</v>
      </c>
      <c r="D881" s="9">
        <v>0.47599999999999998</v>
      </c>
      <c r="E881" s="11">
        <f>단가대비표!O301</f>
        <v>0</v>
      </c>
      <c r="F881" s="12">
        <f>TRUNC(E881*D881,1)</f>
        <v>0</v>
      </c>
      <c r="G881" s="11">
        <f>단가대비표!P301</f>
        <v>221110</v>
      </c>
      <c r="H881" s="12">
        <f>TRUNC(G881*D881,1)</f>
        <v>105248.3</v>
      </c>
      <c r="I881" s="11">
        <f>단가대비표!V301</f>
        <v>0</v>
      </c>
      <c r="J881" s="12">
        <f>TRUNC(I881*D881,1)</f>
        <v>0</v>
      </c>
      <c r="K881" s="11">
        <f t="shared" si="184"/>
        <v>221110</v>
      </c>
      <c r="L881" s="12">
        <f t="shared" si="184"/>
        <v>105248.3</v>
      </c>
      <c r="M881" s="8" t="s">
        <v>52</v>
      </c>
      <c r="N881" s="5" t="s">
        <v>1128</v>
      </c>
      <c r="O881" s="5" t="s">
        <v>2413</v>
      </c>
      <c r="P881" s="5" t="s">
        <v>62</v>
      </c>
      <c r="Q881" s="5" t="s">
        <v>62</v>
      </c>
      <c r="R881" s="5" t="s">
        <v>63</v>
      </c>
      <c r="S881" s="1"/>
      <c r="T881" s="1"/>
      <c r="U881" s="1"/>
      <c r="V881" s="1">
        <v>1</v>
      </c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5" t="s">
        <v>52</v>
      </c>
      <c r="AK881" s="5" t="s">
        <v>2414</v>
      </c>
      <c r="AL881" s="5" t="s">
        <v>52</v>
      </c>
      <c r="AM881" s="5" t="s">
        <v>52</v>
      </c>
    </row>
    <row r="882" spans="1:39" ht="30" customHeight="1">
      <c r="A882" s="8" t="s">
        <v>88</v>
      </c>
      <c r="B882" s="8" t="s">
        <v>2009</v>
      </c>
      <c r="C882" s="8" t="s">
        <v>90</v>
      </c>
      <c r="D882" s="9">
        <v>1</v>
      </c>
      <c r="E882" s="11">
        <f>TRUNC(SUMIF(V879:V882, RIGHTB(O882, 1), H879:H882)*U882, 2)</f>
        <v>1929.48</v>
      </c>
      <c r="F882" s="12">
        <f>TRUNC(E882*D882,1)</f>
        <v>1929.4</v>
      </c>
      <c r="G882" s="11">
        <v>0</v>
      </c>
      <c r="H882" s="12">
        <f>TRUNC(G882*D882,1)</f>
        <v>0</v>
      </c>
      <c r="I882" s="11">
        <v>0</v>
      </c>
      <c r="J882" s="12">
        <f>TRUNC(I882*D882,1)</f>
        <v>0</v>
      </c>
      <c r="K882" s="11">
        <f t="shared" si="184"/>
        <v>1929.4</v>
      </c>
      <c r="L882" s="12">
        <f t="shared" si="184"/>
        <v>1929.4</v>
      </c>
      <c r="M882" s="8" t="s">
        <v>52</v>
      </c>
      <c r="N882" s="5" t="s">
        <v>1128</v>
      </c>
      <c r="O882" s="5" t="s">
        <v>91</v>
      </c>
      <c r="P882" s="5" t="s">
        <v>62</v>
      </c>
      <c r="Q882" s="5" t="s">
        <v>62</v>
      </c>
      <c r="R882" s="5" t="s">
        <v>62</v>
      </c>
      <c r="S882" s="1">
        <v>1</v>
      </c>
      <c r="T882" s="1">
        <v>0</v>
      </c>
      <c r="U882" s="1">
        <v>0.01</v>
      </c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5" t="s">
        <v>52</v>
      </c>
      <c r="AK882" s="5" t="s">
        <v>2415</v>
      </c>
      <c r="AL882" s="5" t="s">
        <v>52</v>
      </c>
      <c r="AM882" s="5" t="s">
        <v>52</v>
      </c>
    </row>
    <row r="883" spans="1:39" ht="30" customHeight="1">
      <c r="A883" s="8" t="s">
        <v>1467</v>
      </c>
      <c r="B883" s="8" t="s">
        <v>52</v>
      </c>
      <c r="C883" s="8" t="s">
        <v>52</v>
      </c>
      <c r="D883" s="9"/>
      <c r="E883" s="11"/>
      <c r="F883" s="12">
        <f>TRUNC(SUMIF(N879:N882, N878, F879:F882),0)</f>
        <v>1929</v>
      </c>
      <c r="G883" s="11"/>
      <c r="H883" s="12">
        <f>TRUNC(SUMIF(N879:N882, N878, H879:H882),0)</f>
        <v>192948</v>
      </c>
      <c r="I883" s="11"/>
      <c r="J883" s="12">
        <f>TRUNC(SUMIF(N879:N882, N878, J879:J882),0)</f>
        <v>0</v>
      </c>
      <c r="K883" s="11"/>
      <c r="L883" s="12">
        <f>F883+H883+J883</f>
        <v>194877</v>
      </c>
      <c r="M883" s="8" t="s">
        <v>52</v>
      </c>
      <c r="N883" s="5" t="s">
        <v>94</v>
      </c>
      <c r="O883" s="5" t="s">
        <v>94</v>
      </c>
      <c r="P883" s="5" t="s">
        <v>52</v>
      </c>
      <c r="Q883" s="5" t="s">
        <v>52</v>
      </c>
      <c r="R883" s="5" t="s">
        <v>52</v>
      </c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5" t="s">
        <v>52</v>
      </c>
      <c r="AK883" s="5" t="s">
        <v>52</v>
      </c>
      <c r="AL883" s="5" t="s">
        <v>52</v>
      </c>
      <c r="AM883" s="5" t="s">
        <v>52</v>
      </c>
    </row>
  </sheetData>
  <mergeCells count="154"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T2:T3"/>
    <mergeCell ref="U2:U3"/>
    <mergeCell ref="V2:V3"/>
    <mergeCell ref="W2:W3"/>
    <mergeCell ref="X2:X3"/>
    <mergeCell ref="Y2:Y3"/>
    <mergeCell ref="N2:N3"/>
    <mergeCell ref="O2:O3"/>
    <mergeCell ref="P2:P3"/>
    <mergeCell ref="Q2:Q3"/>
    <mergeCell ref="R2:R3"/>
    <mergeCell ref="S2:S3"/>
    <mergeCell ref="AF2:AF3"/>
    <mergeCell ref="AG2:AG3"/>
    <mergeCell ref="AH2:AH3"/>
    <mergeCell ref="AI2:AI3"/>
    <mergeCell ref="AJ2:AJ3"/>
    <mergeCell ref="AK2:AK3"/>
    <mergeCell ref="Z2:Z3"/>
    <mergeCell ref="AA2:AA3"/>
    <mergeCell ref="AB2:AB3"/>
    <mergeCell ref="AC2:AC3"/>
    <mergeCell ref="AD2:AD3"/>
    <mergeCell ref="AE2:AE3"/>
    <mergeCell ref="A39:M39"/>
    <mergeCell ref="A44:M44"/>
    <mergeCell ref="A49:M49"/>
    <mergeCell ref="A56:M56"/>
    <mergeCell ref="A61:M61"/>
    <mergeCell ref="A66:M66"/>
    <mergeCell ref="A4:M4"/>
    <mergeCell ref="A8:M8"/>
    <mergeCell ref="A15:M15"/>
    <mergeCell ref="A22:M22"/>
    <mergeCell ref="A29:M29"/>
    <mergeCell ref="A34:M34"/>
    <mergeCell ref="A107:M107"/>
    <mergeCell ref="A115:M115"/>
    <mergeCell ref="A123:M123"/>
    <mergeCell ref="A131:M131"/>
    <mergeCell ref="A139:M139"/>
    <mergeCell ref="A147:M147"/>
    <mergeCell ref="A71:M71"/>
    <mergeCell ref="A76:M76"/>
    <mergeCell ref="A81:M81"/>
    <mergeCell ref="A86:M86"/>
    <mergeCell ref="A93:M93"/>
    <mergeCell ref="A100:M100"/>
    <mergeCell ref="A218:M218"/>
    <mergeCell ref="A228:M228"/>
    <mergeCell ref="A238:M238"/>
    <mergeCell ref="A248:M248"/>
    <mergeCell ref="A258:M258"/>
    <mergeCell ref="A268:M268"/>
    <mergeCell ref="A165:M165"/>
    <mergeCell ref="A183:M183"/>
    <mergeCell ref="A192:M192"/>
    <mergeCell ref="A196:M196"/>
    <mergeCell ref="A200:M200"/>
    <mergeCell ref="A209:M209"/>
    <mergeCell ref="A318:M318"/>
    <mergeCell ref="A324:M324"/>
    <mergeCell ref="A330:M330"/>
    <mergeCell ref="A336:M336"/>
    <mergeCell ref="A349:M349"/>
    <mergeCell ref="A357:M357"/>
    <mergeCell ref="A278:M278"/>
    <mergeCell ref="A288:M288"/>
    <mergeCell ref="A294:M294"/>
    <mergeCell ref="A300:M300"/>
    <mergeCell ref="A306:M306"/>
    <mergeCell ref="A312:M312"/>
    <mergeCell ref="A404:M404"/>
    <mergeCell ref="A409:M409"/>
    <mergeCell ref="A414:M414"/>
    <mergeCell ref="A419:M419"/>
    <mergeCell ref="A424:M424"/>
    <mergeCell ref="A429:M429"/>
    <mergeCell ref="A365:M365"/>
    <mergeCell ref="A371:M371"/>
    <mergeCell ref="A377:M377"/>
    <mergeCell ref="A385:M385"/>
    <mergeCell ref="A393:M393"/>
    <mergeCell ref="A399:M399"/>
    <mergeCell ref="A475:M475"/>
    <mergeCell ref="A484:M484"/>
    <mergeCell ref="A493:M493"/>
    <mergeCell ref="A502:M502"/>
    <mergeCell ref="A511:M511"/>
    <mergeCell ref="A523:M523"/>
    <mergeCell ref="A433:M433"/>
    <mergeCell ref="A437:M437"/>
    <mergeCell ref="A442:M442"/>
    <mergeCell ref="A448:M448"/>
    <mergeCell ref="A457:M457"/>
    <mergeCell ref="A466:M466"/>
    <mergeCell ref="A607:M607"/>
    <mergeCell ref="A615:M615"/>
    <mergeCell ref="A623:M623"/>
    <mergeCell ref="A631:M631"/>
    <mergeCell ref="A639:M639"/>
    <mergeCell ref="A644:M644"/>
    <mergeCell ref="A535:M535"/>
    <mergeCell ref="A547:M547"/>
    <mergeCell ref="A559:M559"/>
    <mergeCell ref="A571:M571"/>
    <mergeCell ref="A583:M583"/>
    <mergeCell ref="A595:M595"/>
    <mergeCell ref="A679:M679"/>
    <mergeCell ref="A684:M684"/>
    <mergeCell ref="A689:M689"/>
    <mergeCell ref="A697:M697"/>
    <mergeCell ref="A705:M705"/>
    <mergeCell ref="A712:M712"/>
    <mergeCell ref="A649:M649"/>
    <mergeCell ref="A654:M654"/>
    <mergeCell ref="A659:M659"/>
    <mergeCell ref="A664:M664"/>
    <mergeCell ref="A669:M669"/>
    <mergeCell ref="A674:M674"/>
    <mergeCell ref="A761:M761"/>
    <mergeCell ref="A768:M768"/>
    <mergeCell ref="A775:M775"/>
    <mergeCell ref="A782:M782"/>
    <mergeCell ref="A789:M789"/>
    <mergeCell ref="A796:M796"/>
    <mergeCell ref="A719:M719"/>
    <mergeCell ref="A726:M726"/>
    <mergeCell ref="A733:M733"/>
    <mergeCell ref="A740:M740"/>
    <mergeCell ref="A747:M747"/>
    <mergeCell ref="A754:M754"/>
    <mergeCell ref="A837:M837"/>
    <mergeCell ref="A854:M854"/>
    <mergeCell ref="A860:M860"/>
    <mergeCell ref="A866:M866"/>
    <mergeCell ref="A872:M872"/>
    <mergeCell ref="A878:M878"/>
    <mergeCell ref="A803:M803"/>
    <mergeCell ref="A810:M810"/>
    <mergeCell ref="A817:M817"/>
    <mergeCell ref="A823:M823"/>
    <mergeCell ref="A829:M829"/>
    <mergeCell ref="A833:M833"/>
  </mergeCells>
  <phoneticPr fontId="1" type="noConversion"/>
  <pageMargins left="0.78740157480314954" right="0" top="0.39370078740157477" bottom="0.39370078740157477" header="0" footer="0"/>
  <pageSetup paperSize="9" scale="6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81"/>
  <sheetViews>
    <sheetView topLeftCell="B1" workbookViewId="0">
      <pane ySplit="4" topLeftCell="A5" activePane="bottomLeft" state="frozen"/>
      <selection activeCell="B1" sqref="B1"/>
      <selection pane="bottomLeft" activeCell="B3" sqref="B3:B4"/>
    </sheetView>
  </sheetViews>
  <sheetFormatPr defaultRowHeight="16.5"/>
  <cols>
    <col min="1" max="1" width="21.625" hidden="1" customWidth="1"/>
    <col min="2" max="2" width="29.375" bestFit="1" customWidth="1"/>
    <col min="3" max="3" width="30.5" bestFit="1" customWidth="1"/>
    <col min="4" max="4" width="6.5" bestFit="1" customWidth="1"/>
    <col min="5" max="5" width="15" bestFit="1" customWidth="1"/>
    <col min="6" max="6" width="6.625" bestFit="1" customWidth="1"/>
    <col min="7" max="7" width="11.625" bestFit="1" customWidth="1"/>
    <col min="8" max="8" width="6.625" bestFit="1" customWidth="1"/>
    <col min="9" max="9" width="11.625" bestFit="1" customWidth="1"/>
    <col min="10" max="10" width="6.625" bestFit="1" customWidth="1"/>
    <col min="11" max="11" width="11.625" bestFit="1" customWidth="1"/>
    <col min="12" max="12" width="6.625" bestFit="1" customWidth="1"/>
    <col min="13" max="13" width="13.875" bestFit="1" customWidth="1"/>
    <col min="14" max="14" width="7.5" bestFit="1" customWidth="1"/>
    <col min="15" max="15" width="15" bestFit="1" customWidth="1"/>
    <col min="16" max="16" width="11.625" bestFit="1" customWidth="1"/>
    <col min="17" max="17" width="11.25" bestFit="1" customWidth="1"/>
    <col min="18" max="18" width="10.5" bestFit="1" customWidth="1"/>
    <col min="19" max="21" width="9.25" bestFit="1" customWidth="1"/>
    <col min="22" max="22" width="10.5" bestFit="1" customWidth="1"/>
    <col min="23" max="23" width="8.5" bestFit="1" customWidth="1"/>
    <col min="24" max="24" width="11.625" bestFit="1" customWidth="1"/>
    <col min="25" max="26" width="9" hidden="1" customWidth="1"/>
    <col min="27" max="27" width="11" hidden="1" customWidth="1"/>
    <col min="28" max="28" width="9" hidden="1" customWidth="1"/>
  </cols>
  <sheetData>
    <row r="1" spans="1:28" ht="30" customHeight="1">
      <c r="A1" s="22" t="s">
        <v>2416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r="2" spans="1:28" ht="30" customHeight="1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 spans="1:28" ht="30" customHeight="1">
      <c r="A3" s="20" t="s">
        <v>1436</v>
      </c>
      <c r="B3" s="20" t="s">
        <v>2</v>
      </c>
      <c r="C3" s="20" t="s">
        <v>2417</v>
      </c>
      <c r="D3" s="20" t="s">
        <v>4</v>
      </c>
      <c r="E3" s="20" t="s">
        <v>6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 t="s">
        <v>1438</v>
      </c>
      <c r="Q3" s="20" t="s">
        <v>1439</v>
      </c>
      <c r="R3" s="20"/>
      <c r="S3" s="20"/>
      <c r="T3" s="20"/>
      <c r="U3" s="20"/>
      <c r="V3" s="20"/>
      <c r="W3" s="20" t="s">
        <v>1441</v>
      </c>
      <c r="X3" s="20" t="s">
        <v>12</v>
      </c>
      <c r="Y3" s="19" t="s">
        <v>2425</v>
      </c>
      <c r="Z3" s="19" t="s">
        <v>2426</v>
      </c>
      <c r="AA3" s="19" t="s">
        <v>2427</v>
      </c>
      <c r="AB3" s="19" t="s">
        <v>48</v>
      </c>
    </row>
    <row r="4" spans="1:28" ht="30" customHeight="1">
      <c r="A4" s="20"/>
      <c r="B4" s="20"/>
      <c r="C4" s="20"/>
      <c r="D4" s="20"/>
      <c r="E4" s="3" t="s">
        <v>2418</v>
      </c>
      <c r="F4" s="3" t="s">
        <v>2419</v>
      </c>
      <c r="G4" s="3" t="s">
        <v>2420</v>
      </c>
      <c r="H4" s="3" t="s">
        <v>2419</v>
      </c>
      <c r="I4" s="3" t="s">
        <v>2421</v>
      </c>
      <c r="J4" s="3" t="s">
        <v>2419</v>
      </c>
      <c r="K4" s="3" t="s">
        <v>2422</v>
      </c>
      <c r="L4" s="3" t="s">
        <v>2419</v>
      </c>
      <c r="M4" s="3" t="s">
        <v>2423</v>
      </c>
      <c r="N4" s="3" t="s">
        <v>2419</v>
      </c>
      <c r="O4" s="3" t="s">
        <v>2424</v>
      </c>
      <c r="P4" s="20"/>
      <c r="Q4" s="3" t="s">
        <v>2418</v>
      </c>
      <c r="R4" s="3" t="s">
        <v>2420</v>
      </c>
      <c r="S4" s="3" t="s">
        <v>2421</v>
      </c>
      <c r="T4" s="3" t="s">
        <v>2422</v>
      </c>
      <c r="U4" s="3" t="s">
        <v>2423</v>
      </c>
      <c r="V4" s="3" t="s">
        <v>2424</v>
      </c>
      <c r="W4" s="20"/>
      <c r="X4" s="20"/>
      <c r="Y4" s="19"/>
      <c r="Z4" s="19"/>
      <c r="AA4" s="19"/>
      <c r="AB4" s="19"/>
    </row>
    <row r="5" spans="1:28" ht="30" customHeight="1">
      <c r="A5" s="8" t="s">
        <v>1985</v>
      </c>
      <c r="B5" s="17" t="s">
        <v>1983</v>
      </c>
      <c r="C5" s="17" t="s">
        <v>1984</v>
      </c>
      <c r="D5" s="18" t="s">
        <v>1460</v>
      </c>
      <c r="E5" s="13">
        <v>0</v>
      </c>
      <c r="F5" s="8" t="s">
        <v>52</v>
      </c>
      <c r="G5" s="13">
        <v>19259</v>
      </c>
      <c r="H5" s="8" t="s">
        <v>2428</v>
      </c>
      <c r="I5" s="13">
        <v>0</v>
      </c>
      <c r="J5" s="8" t="s">
        <v>52</v>
      </c>
      <c r="K5" s="13">
        <v>0</v>
      </c>
      <c r="L5" s="8" t="s">
        <v>52</v>
      </c>
      <c r="M5" s="13">
        <v>0</v>
      </c>
      <c r="N5" s="8" t="s">
        <v>52</v>
      </c>
      <c r="O5" s="13">
        <f>SMALL(E5:M5,COUNTIF(E5:M5,0)+1)</f>
        <v>19259</v>
      </c>
      <c r="P5" s="13">
        <v>39568</v>
      </c>
      <c r="Q5" s="13">
        <v>0</v>
      </c>
      <c r="R5" s="13">
        <v>21214</v>
      </c>
      <c r="S5" s="13">
        <v>0</v>
      </c>
      <c r="T5" s="13">
        <v>0</v>
      </c>
      <c r="U5" s="13">
        <v>0</v>
      </c>
      <c r="V5" s="13">
        <f>SMALL(Q5:U5,COUNTIF(Q5:U5,0)+1)</f>
        <v>21214</v>
      </c>
      <c r="W5" s="8" t="s">
        <v>2429</v>
      </c>
      <c r="X5" s="8" t="s">
        <v>52</v>
      </c>
      <c r="Y5" s="5" t="s">
        <v>52</v>
      </c>
      <c r="Z5" s="5" t="s">
        <v>52</v>
      </c>
      <c r="AA5" s="14"/>
      <c r="AB5" s="5" t="s">
        <v>52</v>
      </c>
    </row>
    <row r="6" spans="1:28" ht="30" customHeight="1">
      <c r="A6" s="8" t="s">
        <v>1465</v>
      </c>
      <c r="B6" s="17" t="s">
        <v>1463</v>
      </c>
      <c r="C6" s="17" t="s">
        <v>1459</v>
      </c>
      <c r="D6" s="18" t="s">
        <v>60</v>
      </c>
      <c r="E6" s="13">
        <v>0</v>
      </c>
      <c r="F6" s="8" t="s">
        <v>52</v>
      </c>
      <c r="G6" s="13">
        <v>0</v>
      </c>
      <c r="H6" s="8" t="s">
        <v>2430</v>
      </c>
      <c r="I6" s="13">
        <v>0</v>
      </c>
      <c r="J6" s="8" t="s">
        <v>52</v>
      </c>
      <c r="K6" s="13">
        <v>0</v>
      </c>
      <c r="L6" s="8" t="s">
        <v>52</v>
      </c>
      <c r="M6" s="13">
        <v>0</v>
      </c>
      <c r="N6" s="8" t="s">
        <v>2431</v>
      </c>
      <c r="O6" s="13">
        <v>0</v>
      </c>
      <c r="P6" s="13">
        <v>0</v>
      </c>
      <c r="Q6" s="13">
        <v>0</v>
      </c>
      <c r="R6" s="13">
        <v>337</v>
      </c>
      <c r="S6" s="13">
        <v>0</v>
      </c>
      <c r="T6" s="13">
        <v>0</v>
      </c>
      <c r="U6" s="13">
        <v>337</v>
      </c>
      <c r="V6" s="13">
        <f>SMALL(Q6:U6,COUNTIF(Q6:U6,0)+1)</f>
        <v>337</v>
      </c>
      <c r="W6" s="8" t="s">
        <v>2432</v>
      </c>
      <c r="X6" s="8" t="s">
        <v>1464</v>
      </c>
      <c r="Y6" s="5" t="s">
        <v>52</v>
      </c>
      <c r="Z6" s="5" t="s">
        <v>52</v>
      </c>
      <c r="AA6" s="14"/>
      <c r="AB6" s="5" t="s">
        <v>52</v>
      </c>
    </row>
    <row r="7" spans="1:28" ht="30" customHeight="1">
      <c r="A7" s="8" t="s">
        <v>1995</v>
      </c>
      <c r="B7" s="17" t="s">
        <v>1993</v>
      </c>
      <c r="C7" s="17" t="s">
        <v>1994</v>
      </c>
      <c r="D7" s="18" t="s">
        <v>193</v>
      </c>
      <c r="E7" s="13">
        <v>0</v>
      </c>
      <c r="F7" s="8" t="s">
        <v>52</v>
      </c>
      <c r="G7" s="13">
        <v>0</v>
      </c>
      <c r="H7" s="8" t="s">
        <v>52</v>
      </c>
      <c r="I7" s="13">
        <v>32000</v>
      </c>
      <c r="J7" s="8" t="s">
        <v>2433</v>
      </c>
      <c r="K7" s="13">
        <v>29000</v>
      </c>
      <c r="L7" s="8" t="s">
        <v>2434</v>
      </c>
      <c r="M7" s="13">
        <v>0</v>
      </c>
      <c r="N7" s="8" t="s">
        <v>52</v>
      </c>
      <c r="O7" s="13">
        <f t="shared" ref="O7:O26" si="0">SMALL(E7:M7,COUNTIF(E7:M7,0)+1)</f>
        <v>29000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8" t="s">
        <v>2435</v>
      </c>
      <c r="X7" s="8" t="s">
        <v>52</v>
      </c>
      <c r="Y7" s="5" t="s">
        <v>52</v>
      </c>
      <c r="Z7" s="5" t="s">
        <v>52</v>
      </c>
      <c r="AA7" s="14"/>
      <c r="AB7" s="5" t="s">
        <v>52</v>
      </c>
    </row>
    <row r="8" spans="1:28" ht="30" customHeight="1">
      <c r="A8" s="8" t="s">
        <v>993</v>
      </c>
      <c r="B8" s="17" t="s">
        <v>991</v>
      </c>
      <c r="C8" s="17" t="s">
        <v>992</v>
      </c>
      <c r="D8" s="18" t="s">
        <v>603</v>
      </c>
      <c r="E8" s="13">
        <v>0</v>
      </c>
      <c r="F8" s="8" t="s">
        <v>52</v>
      </c>
      <c r="G8" s="13">
        <v>0</v>
      </c>
      <c r="H8" s="8" t="s">
        <v>52</v>
      </c>
      <c r="I8" s="13">
        <v>10849</v>
      </c>
      <c r="J8" s="8" t="s">
        <v>2436</v>
      </c>
      <c r="K8" s="13">
        <v>10192</v>
      </c>
      <c r="L8" s="8" t="s">
        <v>2437</v>
      </c>
      <c r="M8" s="13">
        <v>0</v>
      </c>
      <c r="N8" s="8" t="s">
        <v>52</v>
      </c>
      <c r="O8" s="13">
        <f t="shared" si="0"/>
        <v>10192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8" t="s">
        <v>2438</v>
      </c>
      <c r="X8" s="8" t="s">
        <v>52</v>
      </c>
      <c r="Y8" s="5" t="s">
        <v>52</v>
      </c>
      <c r="Z8" s="5" t="s">
        <v>52</v>
      </c>
      <c r="AA8" s="14"/>
      <c r="AB8" s="5" t="s">
        <v>52</v>
      </c>
    </row>
    <row r="9" spans="1:28" ht="30" customHeight="1">
      <c r="A9" s="8" t="s">
        <v>1184</v>
      </c>
      <c r="B9" s="17" t="s">
        <v>1181</v>
      </c>
      <c r="C9" s="17" t="s">
        <v>1182</v>
      </c>
      <c r="D9" s="18" t="s">
        <v>1183</v>
      </c>
      <c r="E9" s="13">
        <v>0</v>
      </c>
      <c r="F9" s="8" t="s">
        <v>52</v>
      </c>
      <c r="G9" s="13">
        <v>0</v>
      </c>
      <c r="H9" s="8" t="s">
        <v>52</v>
      </c>
      <c r="I9" s="13">
        <v>0</v>
      </c>
      <c r="J9" s="8" t="s">
        <v>52</v>
      </c>
      <c r="K9" s="13">
        <v>320</v>
      </c>
      <c r="L9" s="8" t="s">
        <v>2439</v>
      </c>
      <c r="M9" s="13">
        <v>0</v>
      </c>
      <c r="N9" s="8" t="s">
        <v>52</v>
      </c>
      <c r="O9" s="16">
        <v>330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8" t="s">
        <v>2440</v>
      </c>
      <c r="X9" s="8" t="s">
        <v>52</v>
      </c>
      <c r="Y9" s="5" t="s">
        <v>52</v>
      </c>
      <c r="Z9" s="5" t="s">
        <v>52</v>
      </c>
      <c r="AA9" s="14"/>
      <c r="AB9" s="5" t="s">
        <v>52</v>
      </c>
    </row>
    <row r="10" spans="1:28" ht="30" customHeight="1">
      <c r="A10" s="8" t="s">
        <v>1504</v>
      </c>
      <c r="B10" s="17" t="s">
        <v>1501</v>
      </c>
      <c r="C10" s="17" t="s">
        <v>1502</v>
      </c>
      <c r="D10" s="18" t="s">
        <v>1503</v>
      </c>
      <c r="E10" s="13">
        <v>2.2200000000000002</v>
      </c>
      <c r="F10" s="8" t="s">
        <v>52</v>
      </c>
      <c r="G10" s="13">
        <v>2.5</v>
      </c>
      <c r="H10" s="8" t="s">
        <v>2441</v>
      </c>
      <c r="I10" s="13">
        <v>2.5</v>
      </c>
      <c r="J10" s="8" t="s">
        <v>2442</v>
      </c>
      <c r="K10" s="13">
        <v>2.1</v>
      </c>
      <c r="L10" s="8" t="s">
        <v>2443</v>
      </c>
      <c r="M10" s="13">
        <v>0</v>
      </c>
      <c r="N10" s="8" t="s">
        <v>52</v>
      </c>
      <c r="O10" s="13">
        <f t="shared" si="0"/>
        <v>2.1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8" t="s">
        <v>2444</v>
      </c>
      <c r="X10" s="8" t="s">
        <v>52</v>
      </c>
      <c r="Y10" s="5" t="s">
        <v>52</v>
      </c>
      <c r="Z10" s="5" t="s">
        <v>52</v>
      </c>
      <c r="AA10" s="14"/>
      <c r="AB10" s="5" t="s">
        <v>52</v>
      </c>
    </row>
    <row r="11" spans="1:28" ht="30" customHeight="1">
      <c r="A11" s="8" t="s">
        <v>1568</v>
      </c>
      <c r="B11" s="17" t="s">
        <v>1566</v>
      </c>
      <c r="C11" s="17" t="s">
        <v>1567</v>
      </c>
      <c r="D11" s="18" t="s">
        <v>1503</v>
      </c>
      <c r="E11" s="13">
        <v>0</v>
      </c>
      <c r="F11" s="8" t="s">
        <v>52</v>
      </c>
      <c r="G11" s="13">
        <v>4.28</v>
      </c>
      <c r="H11" s="8" t="s">
        <v>2441</v>
      </c>
      <c r="I11" s="13">
        <v>4.28</v>
      </c>
      <c r="J11" s="8" t="s">
        <v>2442</v>
      </c>
      <c r="K11" s="13">
        <v>4.2</v>
      </c>
      <c r="L11" s="8" t="s">
        <v>2443</v>
      </c>
      <c r="M11" s="13">
        <v>0</v>
      </c>
      <c r="N11" s="8" t="s">
        <v>52</v>
      </c>
      <c r="O11" s="13">
        <f t="shared" si="0"/>
        <v>4.2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8" t="s">
        <v>2445</v>
      </c>
      <c r="X11" s="8" t="s">
        <v>52</v>
      </c>
      <c r="Y11" s="5" t="s">
        <v>52</v>
      </c>
      <c r="Z11" s="5" t="s">
        <v>52</v>
      </c>
      <c r="AA11" s="14"/>
      <c r="AB11" s="5" t="s">
        <v>52</v>
      </c>
    </row>
    <row r="12" spans="1:28" ht="30" customHeight="1">
      <c r="A12" s="8" t="s">
        <v>1902</v>
      </c>
      <c r="B12" s="17" t="s">
        <v>1900</v>
      </c>
      <c r="C12" s="17" t="s">
        <v>1901</v>
      </c>
      <c r="D12" s="18" t="s">
        <v>598</v>
      </c>
      <c r="E12" s="13">
        <v>12042</v>
      </c>
      <c r="F12" s="8" t="s">
        <v>52</v>
      </c>
      <c r="G12" s="13">
        <v>18500</v>
      </c>
      <c r="H12" s="8" t="s">
        <v>2441</v>
      </c>
      <c r="I12" s="13">
        <v>18500</v>
      </c>
      <c r="J12" s="8" t="s">
        <v>2442</v>
      </c>
      <c r="K12" s="13">
        <v>13200</v>
      </c>
      <c r="L12" s="8" t="s">
        <v>2443</v>
      </c>
      <c r="M12" s="13">
        <v>0</v>
      </c>
      <c r="N12" s="8" t="s">
        <v>52</v>
      </c>
      <c r="O12" s="13">
        <f t="shared" si="0"/>
        <v>12042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8" t="s">
        <v>2446</v>
      </c>
      <c r="X12" s="8" t="s">
        <v>52</v>
      </c>
      <c r="Y12" s="5" t="s">
        <v>52</v>
      </c>
      <c r="Z12" s="5" t="s">
        <v>52</v>
      </c>
      <c r="AA12" s="14"/>
      <c r="AB12" s="5" t="s">
        <v>52</v>
      </c>
    </row>
    <row r="13" spans="1:28" ht="30" customHeight="1">
      <c r="A13" s="8" t="s">
        <v>1508</v>
      </c>
      <c r="B13" s="17" t="s">
        <v>1506</v>
      </c>
      <c r="C13" s="17" t="s">
        <v>1507</v>
      </c>
      <c r="D13" s="18" t="s">
        <v>598</v>
      </c>
      <c r="E13" s="13">
        <v>1137</v>
      </c>
      <c r="F13" s="8" t="s">
        <v>52</v>
      </c>
      <c r="G13" s="13">
        <v>1232</v>
      </c>
      <c r="H13" s="8" t="s">
        <v>2447</v>
      </c>
      <c r="I13" s="13">
        <v>1232</v>
      </c>
      <c r="J13" s="8" t="s">
        <v>2448</v>
      </c>
      <c r="K13" s="13">
        <v>0</v>
      </c>
      <c r="L13" s="8" t="s">
        <v>52</v>
      </c>
      <c r="M13" s="13">
        <v>0</v>
      </c>
      <c r="N13" s="8" t="s">
        <v>52</v>
      </c>
      <c r="O13" s="13">
        <f t="shared" si="0"/>
        <v>1137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8" t="s">
        <v>2449</v>
      </c>
      <c r="X13" s="8" t="s">
        <v>52</v>
      </c>
      <c r="Y13" s="5" t="s">
        <v>52</v>
      </c>
      <c r="Z13" s="5" t="s">
        <v>52</v>
      </c>
      <c r="AA13" s="14"/>
      <c r="AB13" s="5" t="s">
        <v>52</v>
      </c>
    </row>
    <row r="14" spans="1:28" ht="30" customHeight="1">
      <c r="A14" s="8" t="s">
        <v>2190</v>
      </c>
      <c r="B14" s="17" t="s">
        <v>576</v>
      </c>
      <c r="C14" s="17" t="s">
        <v>439</v>
      </c>
      <c r="D14" s="18" t="s">
        <v>162</v>
      </c>
      <c r="E14" s="13">
        <v>0</v>
      </c>
      <c r="F14" s="8" t="s">
        <v>52</v>
      </c>
      <c r="G14" s="13">
        <v>0</v>
      </c>
      <c r="H14" s="8" t="s">
        <v>52</v>
      </c>
      <c r="I14" s="13">
        <v>0</v>
      </c>
      <c r="J14" s="8" t="s">
        <v>52</v>
      </c>
      <c r="K14" s="13">
        <v>0</v>
      </c>
      <c r="L14" s="8" t="s">
        <v>52</v>
      </c>
      <c r="M14" s="13">
        <v>2956</v>
      </c>
      <c r="N14" s="8" t="s">
        <v>52</v>
      </c>
      <c r="O14" s="13">
        <f t="shared" si="0"/>
        <v>2956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8" t="s">
        <v>2450</v>
      </c>
      <c r="X14" s="8" t="s">
        <v>52</v>
      </c>
      <c r="Y14" s="5" t="s">
        <v>52</v>
      </c>
      <c r="Z14" s="5" t="s">
        <v>52</v>
      </c>
      <c r="AA14" s="14"/>
      <c r="AB14" s="5" t="s">
        <v>52</v>
      </c>
    </row>
    <row r="15" spans="1:28" ht="30" customHeight="1">
      <c r="A15" s="8" t="s">
        <v>2194</v>
      </c>
      <c r="B15" s="17" t="s">
        <v>576</v>
      </c>
      <c r="C15" s="17" t="s">
        <v>534</v>
      </c>
      <c r="D15" s="18" t="s">
        <v>162</v>
      </c>
      <c r="E15" s="13">
        <v>0</v>
      </c>
      <c r="F15" s="8" t="s">
        <v>52</v>
      </c>
      <c r="G15" s="13">
        <v>0</v>
      </c>
      <c r="H15" s="8" t="s">
        <v>52</v>
      </c>
      <c r="I15" s="13">
        <v>0</v>
      </c>
      <c r="J15" s="8" t="s">
        <v>52</v>
      </c>
      <c r="K15" s="13">
        <v>0</v>
      </c>
      <c r="L15" s="8" t="s">
        <v>52</v>
      </c>
      <c r="M15" s="13">
        <v>4320</v>
      </c>
      <c r="N15" s="8" t="s">
        <v>52</v>
      </c>
      <c r="O15" s="13">
        <f t="shared" si="0"/>
        <v>4320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8" t="s">
        <v>2451</v>
      </c>
      <c r="X15" s="8" t="s">
        <v>52</v>
      </c>
      <c r="Y15" s="5" t="s">
        <v>52</v>
      </c>
      <c r="Z15" s="5" t="s">
        <v>52</v>
      </c>
      <c r="AA15" s="14"/>
      <c r="AB15" s="5" t="s">
        <v>52</v>
      </c>
    </row>
    <row r="16" spans="1:28" ht="30" customHeight="1">
      <c r="A16" s="8" t="s">
        <v>2198</v>
      </c>
      <c r="B16" s="17" t="s">
        <v>576</v>
      </c>
      <c r="C16" s="17" t="s">
        <v>166</v>
      </c>
      <c r="D16" s="18" t="s">
        <v>162</v>
      </c>
      <c r="E16" s="13">
        <v>0</v>
      </c>
      <c r="F16" s="8" t="s">
        <v>52</v>
      </c>
      <c r="G16" s="13">
        <v>0</v>
      </c>
      <c r="H16" s="8" t="s">
        <v>52</v>
      </c>
      <c r="I16" s="13">
        <v>0</v>
      </c>
      <c r="J16" s="8" t="s">
        <v>52</v>
      </c>
      <c r="K16" s="13">
        <v>0</v>
      </c>
      <c r="L16" s="8" t="s">
        <v>52</v>
      </c>
      <c r="M16" s="13">
        <v>6016</v>
      </c>
      <c r="N16" s="8" t="s">
        <v>52</v>
      </c>
      <c r="O16" s="13">
        <f t="shared" si="0"/>
        <v>6016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8" t="s">
        <v>2452</v>
      </c>
      <c r="X16" s="8" t="s">
        <v>52</v>
      </c>
      <c r="Y16" s="5" t="s">
        <v>52</v>
      </c>
      <c r="Z16" s="5" t="s">
        <v>52</v>
      </c>
      <c r="AA16" s="14"/>
      <c r="AB16" s="5" t="s">
        <v>52</v>
      </c>
    </row>
    <row r="17" spans="1:28" ht="30" customHeight="1">
      <c r="A17" s="8" t="s">
        <v>2202</v>
      </c>
      <c r="B17" s="17" t="s">
        <v>586</v>
      </c>
      <c r="C17" s="17" t="s">
        <v>486</v>
      </c>
      <c r="D17" s="18" t="s">
        <v>162</v>
      </c>
      <c r="E17" s="13">
        <v>0</v>
      </c>
      <c r="F17" s="8" t="s">
        <v>52</v>
      </c>
      <c r="G17" s="13">
        <v>0</v>
      </c>
      <c r="H17" s="8" t="s">
        <v>52</v>
      </c>
      <c r="I17" s="13">
        <v>0</v>
      </c>
      <c r="J17" s="8" t="s">
        <v>52</v>
      </c>
      <c r="K17" s="13">
        <v>0</v>
      </c>
      <c r="L17" s="8" t="s">
        <v>52</v>
      </c>
      <c r="M17" s="13">
        <v>5874</v>
      </c>
      <c r="N17" s="8" t="s">
        <v>52</v>
      </c>
      <c r="O17" s="13">
        <f t="shared" si="0"/>
        <v>5874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8" t="s">
        <v>2453</v>
      </c>
      <c r="X17" s="8" t="s">
        <v>52</v>
      </c>
      <c r="Y17" s="5" t="s">
        <v>52</v>
      </c>
      <c r="Z17" s="5" t="s">
        <v>52</v>
      </c>
      <c r="AA17" s="14"/>
      <c r="AB17" s="5" t="s">
        <v>52</v>
      </c>
    </row>
    <row r="18" spans="1:28" ht="30" customHeight="1">
      <c r="A18" s="8" t="s">
        <v>2206</v>
      </c>
      <c r="B18" s="17" t="s">
        <v>586</v>
      </c>
      <c r="C18" s="17" t="s">
        <v>439</v>
      </c>
      <c r="D18" s="18" t="s">
        <v>162</v>
      </c>
      <c r="E18" s="13">
        <v>0</v>
      </c>
      <c r="F18" s="8" t="s">
        <v>52</v>
      </c>
      <c r="G18" s="13">
        <v>0</v>
      </c>
      <c r="H18" s="8" t="s">
        <v>52</v>
      </c>
      <c r="I18" s="13">
        <v>0</v>
      </c>
      <c r="J18" s="8" t="s">
        <v>52</v>
      </c>
      <c r="K18" s="13">
        <v>0</v>
      </c>
      <c r="L18" s="8" t="s">
        <v>52</v>
      </c>
      <c r="M18" s="13">
        <v>5912</v>
      </c>
      <c r="N18" s="8" t="s">
        <v>52</v>
      </c>
      <c r="O18" s="13">
        <f t="shared" si="0"/>
        <v>5912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8" t="s">
        <v>2454</v>
      </c>
      <c r="X18" s="8" t="s">
        <v>52</v>
      </c>
      <c r="Y18" s="5" t="s">
        <v>52</v>
      </c>
      <c r="Z18" s="5" t="s">
        <v>52</v>
      </c>
      <c r="AA18" s="14"/>
      <c r="AB18" s="5" t="s">
        <v>52</v>
      </c>
    </row>
    <row r="19" spans="1:28" ht="30" customHeight="1">
      <c r="A19" s="8" t="s">
        <v>2210</v>
      </c>
      <c r="B19" s="17" t="s">
        <v>586</v>
      </c>
      <c r="C19" s="17" t="s">
        <v>166</v>
      </c>
      <c r="D19" s="18" t="s">
        <v>162</v>
      </c>
      <c r="E19" s="13">
        <v>0</v>
      </c>
      <c r="F19" s="8" t="s">
        <v>52</v>
      </c>
      <c r="G19" s="13">
        <v>0</v>
      </c>
      <c r="H19" s="8" t="s">
        <v>52</v>
      </c>
      <c r="I19" s="13">
        <v>0</v>
      </c>
      <c r="J19" s="8" t="s">
        <v>52</v>
      </c>
      <c r="K19" s="13">
        <v>0</v>
      </c>
      <c r="L19" s="8" t="s">
        <v>52</v>
      </c>
      <c r="M19" s="13">
        <v>12032</v>
      </c>
      <c r="N19" s="8" t="s">
        <v>52</v>
      </c>
      <c r="O19" s="13">
        <f t="shared" si="0"/>
        <v>12032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8" t="s">
        <v>2455</v>
      </c>
      <c r="X19" s="8" t="s">
        <v>52</v>
      </c>
      <c r="Y19" s="5" t="s">
        <v>52</v>
      </c>
      <c r="Z19" s="5" t="s">
        <v>52</v>
      </c>
      <c r="AA19" s="14"/>
      <c r="AB19" s="5" t="s">
        <v>52</v>
      </c>
    </row>
    <row r="20" spans="1:28" ht="30" customHeight="1">
      <c r="A20" s="8" t="s">
        <v>2214</v>
      </c>
      <c r="B20" s="17" t="s">
        <v>586</v>
      </c>
      <c r="C20" s="17" t="s">
        <v>562</v>
      </c>
      <c r="D20" s="18" t="s">
        <v>162</v>
      </c>
      <c r="E20" s="13">
        <v>0</v>
      </c>
      <c r="F20" s="8" t="s">
        <v>52</v>
      </c>
      <c r="G20" s="13">
        <v>0</v>
      </c>
      <c r="H20" s="8" t="s">
        <v>52</v>
      </c>
      <c r="I20" s="13">
        <v>0</v>
      </c>
      <c r="J20" s="8" t="s">
        <v>52</v>
      </c>
      <c r="K20" s="13">
        <v>0</v>
      </c>
      <c r="L20" s="8" t="s">
        <v>52</v>
      </c>
      <c r="M20" s="13">
        <v>13574</v>
      </c>
      <c r="N20" s="8" t="s">
        <v>52</v>
      </c>
      <c r="O20" s="13">
        <f t="shared" si="0"/>
        <v>13574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8" t="s">
        <v>2456</v>
      </c>
      <c r="X20" s="8" t="s">
        <v>52</v>
      </c>
      <c r="Y20" s="5" t="s">
        <v>52</v>
      </c>
      <c r="Z20" s="5" t="s">
        <v>52</v>
      </c>
      <c r="AA20" s="14"/>
      <c r="AB20" s="5" t="s">
        <v>52</v>
      </c>
    </row>
    <row r="21" spans="1:28" ht="30" customHeight="1">
      <c r="A21" s="8" t="s">
        <v>2218</v>
      </c>
      <c r="B21" s="17" t="s">
        <v>880</v>
      </c>
      <c r="C21" s="17" t="s">
        <v>562</v>
      </c>
      <c r="D21" s="18" t="s">
        <v>162</v>
      </c>
      <c r="E21" s="13">
        <v>0</v>
      </c>
      <c r="F21" s="8" t="s">
        <v>52</v>
      </c>
      <c r="G21" s="13">
        <v>0</v>
      </c>
      <c r="H21" s="8" t="s">
        <v>52</v>
      </c>
      <c r="I21" s="13">
        <v>0</v>
      </c>
      <c r="J21" s="8" t="s">
        <v>52</v>
      </c>
      <c r="K21" s="13">
        <v>0</v>
      </c>
      <c r="L21" s="8" t="s">
        <v>52</v>
      </c>
      <c r="M21" s="13">
        <v>8260</v>
      </c>
      <c r="N21" s="8" t="s">
        <v>52</v>
      </c>
      <c r="O21" s="13">
        <f t="shared" si="0"/>
        <v>8260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8" t="s">
        <v>2457</v>
      </c>
      <c r="X21" s="8" t="s">
        <v>52</v>
      </c>
      <c r="Y21" s="5" t="s">
        <v>52</v>
      </c>
      <c r="Z21" s="5" t="s">
        <v>52</v>
      </c>
      <c r="AA21" s="14"/>
      <c r="AB21" s="5" t="s">
        <v>52</v>
      </c>
    </row>
    <row r="22" spans="1:28" ht="30" customHeight="1">
      <c r="A22" s="8" t="s">
        <v>2222</v>
      </c>
      <c r="B22" s="17" t="s">
        <v>884</v>
      </c>
      <c r="C22" s="17" t="s">
        <v>166</v>
      </c>
      <c r="D22" s="18" t="s">
        <v>162</v>
      </c>
      <c r="E22" s="13">
        <v>0</v>
      </c>
      <c r="F22" s="8" t="s">
        <v>52</v>
      </c>
      <c r="G22" s="13">
        <v>0</v>
      </c>
      <c r="H22" s="8" t="s">
        <v>52</v>
      </c>
      <c r="I22" s="13">
        <v>0</v>
      </c>
      <c r="J22" s="8" t="s">
        <v>52</v>
      </c>
      <c r="K22" s="13">
        <v>0</v>
      </c>
      <c r="L22" s="8" t="s">
        <v>52</v>
      </c>
      <c r="M22" s="13">
        <v>9400</v>
      </c>
      <c r="N22" s="8" t="s">
        <v>52</v>
      </c>
      <c r="O22" s="13">
        <f t="shared" si="0"/>
        <v>9400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8" t="s">
        <v>2458</v>
      </c>
      <c r="X22" s="8" t="s">
        <v>52</v>
      </c>
      <c r="Y22" s="5" t="s">
        <v>52</v>
      </c>
      <c r="Z22" s="5" t="s">
        <v>52</v>
      </c>
      <c r="AA22" s="14"/>
      <c r="AB22" s="5" t="s">
        <v>52</v>
      </c>
    </row>
    <row r="23" spans="1:28" ht="30" customHeight="1">
      <c r="A23" s="8" t="s">
        <v>2226</v>
      </c>
      <c r="B23" s="17" t="s">
        <v>884</v>
      </c>
      <c r="C23" s="17" t="s">
        <v>562</v>
      </c>
      <c r="D23" s="18" t="s">
        <v>162</v>
      </c>
      <c r="E23" s="13">
        <v>0</v>
      </c>
      <c r="F23" s="8" t="s">
        <v>52</v>
      </c>
      <c r="G23" s="13">
        <v>0</v>
      </c>
      <c r="H23" s="8" t="s">
        <v>52</v>
      </c>
      <c r="I23" s="13">
        <v>0</v>
      </c>
      <c r="J23" s="8" t="s">
        <v>52</v>
      </c>
      <c r="K23" s="13">
        <v>0</v>
      </c>
      <c r="L23" s="8" t="s">
        <v>52</v>
      </c>
      <c r="M23" s="13">
        <v>17960</v>
      </c>
      <c r="N23" s="8" t="s">
        <v>52</v>
      </c>
      <c r="O23" s="13">
        <f t="shared" si="0"/>
        <v>17960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8" t="s">
        <v>2459</v>
      </c>
      <c r="X23" s="8" t="s">
        <v>52</v>
      </c>
      <c r="Y23" s="5" t="s">
        <v>52</v>
      </c>
      <c r="Z23" s="5" t="s">
        <v>52</v>
      </c>
      <c r="AA23" s="14"/>
      <c r="AB23" s="5" t="s">
        <v>52</v>
      </c>
    </row>
    <row r="24" spans="1:28" ht="30" customHeight="1">
      <c r="A24" s="8" t="s">
        <v>1472</v>
      </c>
      <c r="B24" s="17" t="s">
        <v>1469</v>
      </c>
      <c r="C24" s="17" t="s">
        <v>1470</v>
      </c>
      <c r="D24" s="18" t="s">
        <v>1471</v>
      </c>
      <c r="E24" s="13">
        <v>0</v>
      </c>
      <c r="F24" s="8" t="s">
        <v>52</v>
      </c>
      <c r="G24" s="13">
        <v>3100</v>
      </c>
      <c r="H24" s="8" t="s">
        <v>2460</v>
      </c>
      <c r="I24" s="13">
        <v>2520</v>
      </c>
      <c r="J24" s="8" t="s">
        <v>2461</v>
      </c>
      <c r="K24" s="13">
        <v>2420</v>
      </c>
      <c r="L24" s="8" t="s">
        <v>2462</v>
      </c>
      <c r="M24" s="13">
        <v>0</v>
      </c>
      <c r="N24" s="8" t="s">
        <v>52</v>
      </c>
      <c r="O24" s="13">
        <f t="shared" si="0"/>
        <v>2420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8" t="s">
        <v>2463</v>
      </c>
      <c r="X24" s="8" t="s">
        <v>52</v>
      </c>
      <c r="Y24" s="5" t="s">
        <v>52</v>
      </c>
      <c r="Z24" s="5" t="s">
        <v>52</v>
      </c>
      <c r="AA24" s="14"/>
      <c r="AB24" s="5" t="s">
        <v>52</v>
      </c>
    </row>
    <row r="25" spans="1:28" ht="30" customHeight="1">
      <c r="A25" s="8" t="s">
        <v>1487</v>
      </c>
      <c r="B25" s="17" t="s">
        <v>1469</v>
      </c>
      <c r="C25" s="17" t="s">
        <v>1486</v>
      </c>
      <c r="D25" s="18" t="s">
        <v>1471</v>
      </c>
      <c r="E25" s="13">
        <v>0</v>
      </c>
      <c r="F25" s="8" t="s">
        <v>52</v>
      </c>
      <c r="G25" s="13">
        <v>2980</v>
      </c>
      <c r="H25" s="8" t="s">
        <v>2460</v>
      </c>
      <c r="I25" s="13">
        <v>2320</v>
      </c>
      <c r="J25" s="8" t="s">
        <v>2461</v>
      </c>
      <c r="K25" s="13">
        <v>2320</v>
      </c>
      <c r="L25" s="8" t="s">
        <v>2462</v>
      </c>
      <c r="M25" s="13">
        <v>0</v>
      </c>
      <c r="N25" s="8" t="s">
        <v>52</v>
      </c>
      <c r="O25" s="13">
        <f t="shared" si="0"/>
        <v>2320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8" t="s">
        <v>2464</v>
      </c>
      <c r="X25" s="8" t="s">
        <v>52</v>
      </c>
      <c r="Y25" s="5" t="s">
        <v>52</v>
      </c>
      <c r="Z25" s="5" t="s">
        <v>52</v>
      </c>
      <c r="AA25" s="14"/>
      <c r="AB25" s="5" t="s">
        <v>52</v>
      </c>
    </row>
    <row r="26" spans="1:28" ht="30" customHeight="1">
      <c r="A26" s="8" t="s">
        <v>1564</v>
      </c>
      <c r="B26" s="17" t="s">
        <v>1562</v>
      </c>
      <c r="C26" s="17" t="s">
        <v>1563</v>
      </c>
      <c r="D26" s="18" t="s">
        <v>1471</v>
      </c>
      <c r="E26" s="13">
        <v>0</v>
      </c>
      <c r="F26" s="8" t="s">
        <v>52</v>
      </c>
      <c r="G26" s="13">
        <v>9160</v>
      </c>
      <c r="H26" s="8" t="s">
        <v>2460</v>
      </c>
      <c r="I26" s="13">
        <v>11350</v>
      </c>
      <c r="J26" s="8" t="s">
        <v>2461</v>
      </c>
      <c r="K26" s="13">
        <v>11270</v>
      </c>
      <c r="L26" s="8" t="s">
        <v>2462</v>
      </c>
      <c r="M26" s="13">
        <v>0</v>
      </c>
      <c r="N26" s="8" t="s">
        <v>52</v>
      </c>
      <c r="O26" s="13">
        <f t="shared" si="0"/>
        <v>9160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8" t="s">
        <v>2465</v>
      </c>
      <c r="X26" s="8" t="s">
        <v>52</v>
      </c>
      <c r="Y26" s="5" t="s">
        <v>52</v>
      </c>
      <c r="Z26" s="5" t="s">
        <v>52</v>
      </c>
      <c r="AA26" s="14"/>
      <c r="AB26" s="5" t="s">
        <v>52</v>
      </c>
    </row>
    <row r="27" spans="1:28" ht="30" customHeight="1">
      <c r="A27" s="8" t="s">
        <v>2245</v>
      </c>
      <c r="B27" s="17" t="s">
        <v>2242</v>
      </c>
      <c r="C27" s="17" t="s">
        <v>2243</v>
      </c>
      <c r="D27" s="18" t="s">
        <v>2244</v>
      </c>
      <c r="E27" s="13">
        <v>0</v>
      </c>
      <c r="F27" s="8" t="s">
        <v>52</v>
      </c>
      <c r="G27" s="13">
        <v>0</v>
      </c>
      <c r="H27" s="8" t="s">
        <v>2466</v>
      </c>
      <c r="I27" s="13">
        <v>0</v>
      </c>
      <c r="J27" s="8" t="s">
        <v>52</v>
      </c>
      <c r="K27" s="13">
        <v>0</v>
      </c>
      <c r="L27" s="8" t="s">
        <v>52</v>
      </c>
      <c r="M27" s="13">
        <v>0</v>
      </c>
      <c r="N27" s="8" t="s">
        <v>2467</v>
      </c>
      <c r="O27" s="13">
        <v>0</v>
      </c>
      <c r="P27" s="13">
        <v>0</v>
      </c>
      <c r="Q27" s="13">
        <v>0</v>
      </c>
      <c r="R27" s="13">
        <v>575</v>
      </c>
      <c r="S27" s="13">
        <v>0</v>
      </c>
      <c r="T27" s="13">
        <v>0</v>
      </c>
      <c r="U27" s="13">
        <v>575</v>
      </c>
      <c r="V27" s="13">
        <f>SMALL(Q27:U27,COUNTIF(Q27:U27,0)+1)</f>
        <v>575</v>
      </c>
      <c r="W27" s="8" t="s">
        <v>2468</v>
      </c>
      <c r="X27" s="8" t="s">
        <v>52</v>
      </c>
      <c r="Y27" s="5" t="s">
        <v>52</v>
      </c>
      <c r="Z27" s="5" t="s">
        <v>52</v>
      </c>
      <c r="AA27" s="14"/>
      <c r="AB27" s="5" t="s">
        <v>52</v>
      </c>
    </row>
    <row r="28" spans="1:28" ht="30" customHeight="1">
      <c r="A28" s="8" t="s">
        <v>2386</v>
      </c>
      <c r="B28" s="17" t="s">
        <v>2384</v>
      </c>
      <c r="C28" s="17" t="s">
        <v>2385</v>
      </c>
      <c r="D28" s="18" t="s">
        <v>99</v>
      </c>
      <c r="E28" s="13">
        <v>116</v>
      </c>
      <c r="F28" s="8" t="s">
        <v>52</v>
      </c>
      <c r="G28" s="13">
        <v>140</v>
      </c>
      <c r="H28" s="8" t="s">
        <v>2469</v>
      </c>
      <c r="I28" s="13">
        <v>143</v>
      </c>
      <c r="J28" s="8" t="s">
        <v>2470</v>
      </c>
      <c r="K28" s="13">
        <v>141</v>
      </c>
      <c r="L28" s="8" t="s">
        <v>2471</v>
      </c>
      <c r="M28" s="13">
        <v>0</v>
      </c>
      <c r="N28" s="8" t="s">
        <v>52</v>
      </c>
      <c r="O28" s="13">
        <f t="shared" ref="O28:O91" si="1">SMALL(E28:M28,COUNTIF(E28:M28,0)+1)</f>
        <v>116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8" t="s">
        <v>2472</v>
      </c>
      <c r="X28" s="8" t="s">
        <v>52</v>
      </c>
      <c r="Y28" s="5" t="s">
        <v>52</v>
      </c>
      <c r="Z28" s="5" t="s">
        <v>52</v>
      </c>
      <c r="AA28" s="14"/>
      <c r="AB28" s="5" t="s">
        <v>52</v>
      </c>
    </row>
    <row r="29" spans="1:28" ht="30" customHeight="1">
      <c r="A29" s="8" t="s">
        <v>1724</v>
      </c>
      <c r="B29" s="17" t="s">
        <v>596</v>
      </c>
      <c r="C29" s="17" t="s">
        <v>1723</v>
      </c>
      <c r="D29" s="18" t="s">
        <v>598</v>
      </c>
      <c r="E29" s="13">
        <v>747</v>
      </c>
      <c r="F29" s="8" t="s">
        <v>52</v>
      </c>
      <c r="G29" s="13">
        <v>750</v>
      </c>
      <c r="H29" s="8" t="s">
        <v>2473</v>
      </c>
      <c r="I29" s="13">
        <v>752</v>
      </c>
      <c r="J29" s="8" t="s">
        <v>2474</v>
      </c>
      <c r="K29" s="13">
        <v>790</v>
      </c>
      <c r="L29" s="8" t="s">
        <v>2475</v>
      </c>
      <c r="M29" s="13">
        <v>0</v>
      </c>
      <c r="N29" s="8" t="s">
        <v>52</v>
      </c>
      <c r="O29" s="13">
        <f t="shared" si="1"/>
        <v>747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8" t="s">
        <v>2476</v>
      </c>
      <c r="X29" s="8" t="s">
        <v>52</v>
      </c>
      <c r="Y29" s="5" t="s">
        <v>52</v>
      </c>
      <c r="Z29" s="5" t="s">
        <v>52</v>
      </c>
      <c r="AA29" s="14"/>
      <c r="AB29" s="5" t="s">
        <v>52</v>
      </c>
    </row>
    <row r="30" spans="1:28" ht="30" customHeight="1">
      <c r="A30" s="8" t="s">
        <v>599</v>
      </c>
      <c r="B30" s="17" t="s">
        <v>596</v>
      </c>
      <c r="C30" s="17" t="s">
        <v>597</v>
      </c>
      <c r="D30" s="18" t="s">
        <v>598</v>
      </c>
      <c r="E30" s="13">
        <v>747</v>
      </c>
      <c r="F30" s="8" t="s">
        <v>52</v>
      </c>
      <c r="G30" s="13">
        <v>750</v>
      </c>
      <c r="H30" s="8" t="s">
        <v>2473</v>
      </c>
      <c r="I30" s="13">
        <v>752</v>
      </c>
      <c r="J30" s="8" t="s">
        <v>2474</v>
      </c>
      <c r="K30" s="13">
        <v>790</v>
      </c>
      <c r="L30" s="8" t="s">
        <v>2475</v>
      </c>
      <c r="M30" s="13">
        <v>0</v>
      </c>
      <c r="N30" s="8" t="s">
        <v>52</v>
      </c>
      <c r="O30" s="13">
        <f t="shared" si="1"/>
        <v>747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8" t="s">
        <v>2477</v>
      </c>
      <c r="X30" s="8" t="s">
        <v>52</v>
      </c>
      <c r="Y30" s="5" t="s">
        <v>52</v>
      </c>
      <c r="Z30" s="5" t="s">
        <v>52</v>
      </c>
      <c r="AA30" s="14"/>
      <c r="AB30" s="5" t="s">
        <v>52</v>
      </c>
    </row>
    <row r="31" spans="1:28" ht="30" customHeight="1">
      <c r="A31" s="8" t="s">
        <v>1652</v>
      </c>
      <c r="B31" s="17" t="s">
        <v>1649</v>
      </c>
      <c r="C31" s="17" t="s">
        <v>1650</v>
      </c>
      <c r="D31" s="18" t="s">
        <v>1651</v>
      </c>
      <c r="E31" s="13">
        <v>3850</v>
      </c>
      <c r="F31" s="8" t="s">
        <v>52</v>
      </c>
      <c r="G31" s="13">
        <v>3670</v>
      </c>
      <c r="H31" s="8" t="s">
        <v>2478</v>
      </c>
      <c r="I31" s="13">
        <v>4589</v>
      </c>
      <c r="J31" s="8" t="s">
        <v>2479</v>
      </c>
      <c r="K31" s="13">
        <v>4203</v>
      </c>
      <c r="L31" s="8" t="s">
        <v>2480</v>
      </c>
      <c r="M31" s="13">
        <v>0</v>
      </c>
      <c r="N31" s="8" t="s">
        <v>52</v>
      </c>
      <c r="O31" s="13">
        <f t="shared" si="1"/>
        <v>3670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8" t="s">
        <v>2481</v>
      </c>
      <c r="X31" s="8" t="s">
        <v>52</v>
      </c>
      <c r="Y31" s="5" t="s">
        <v>52</v>
      </c>
      <c r="Z31" s="5" t="s">
        <v>52</v>
      </c>
      <c r="AA31" s="14"/>
      <c r="AB31" s="5" t="s">
        <v>52</v>
      </c>
    </row>
    <row r="32" spans="1:28" ht="30" customHeight="1">
      <c r="A32" s="8" t="s">
        <v>1700</v>
      </c>
      <c r="B32" s="17" t="s">
        <v>1649</v>
      </c>
      <c r="C32" s="17" t="s">
        <v>1699</v>
      </c>
      <c r="D32" s="18" t="s">
        <v>1651</v>
      </c>
      <c r="E32" s="13">
        <v>4530</v>
      </c>
      <c r="F32" s="8" t="s">
        <v>52</v>
      </c>
      <c r="G32" s="13">
        <v>4275</v>
      </c>
      <c r="H32" s="8" t="s">
        <v>2478</v>
      </c>
      <c r="I32" s="13">
        <v>5538</v>
      </c>
      <c r="J32" s="8" t="s">
        <v>2479</v>
      </c>
      <c r="K32" s="13">
        <v>4910</v>
      </c>
      <c r="L32" s="8" t="s">
        <v>2480</v>
      </c>
      <c r="M32" s="13">
        <v>0</v>
      </c>
      <c r="N32" s="8" t="s">
        <v>52</v>
      </c>
      <c r="O32" s="13">
        <f t="shared" si="1"/>
        <v>4275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8" t="s">
        <v>2482</v>
      </c>
      <c r="X32" s="8" t="s">
        <v>52</v>
      </c>
      <c r="Y32" s="5" t="s">
        <v>52</v>
      </c>
      <c r="Z32" s="5" t="s">
        <v>52</v>
      </c>
      <c r="AA32" s="14"/>
      <c r="AB32" s="5" t="s">
        <v>52</v>
      </c>
    </row>
    <row r="33" spans="1:28" ht="30" customHeight="1">
      <c r="A33" s="8" t="s">
        <v>1655</v>
      </c>
      <c r="B33" s="17" t="s">
        <v>819</v>
      </c>
      <c r="C33" s="17" t="s">
        <v>1654</v>
      </c>
      <c r="D33" s="18" t="s">
        <v>603</v>
      </c>
      <c r="E33" s="13">
        <v>3850</v>
      </c>
      <c r="F33" s="8" t="s">
        <v>52</v>
      </c>
      <c r="G33" s="13">
        <v>3670</v>
      </c>
      <c r="H33" s="8" t="s">
        <v>2478</v>
      </c>
      <c r="I33" s="13">
        <v>4589</v>
      </c>
      <c r="J33" s="8" t="s">
        <v>2479</v>
      </c>
      <c r="K33" s="13">
        <v>4203</v>
      </c>
      <c r="L33" s="8" t="s">
        <v>2480</v>
      </c>
      <c r="M33" s="13">
        <v>0</v>
      </c>
      <c r="N33" s="8" t="s">
        <v>52</v>
      </c>
      <c r="O33" s="13">
        <f t="shared" si="1"/>
        <v>3670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8" t="s">
        <v>2483</v>
      </c>
      <c r="X33" s="8" t="s">
        <v>52</v>
      </c>
      <c r="Y33" s="5" t="s">
        <v>52</v>
      </c>
      <c r="Z33" s="5" t="s">
        <v>52</v>
      </c>
      <c r="AA33" s="14"/>
      <c r="AB33" s="5" t="s">
        <v>52</v>
      </c>
    </row>
    <row r="34" spans="1:28" ht="30" customHeight="1">
      <c r="A34" s="8" t="s">
        <v>1703</v>
      </c>
      <c r="B34" s="17" t="s">
        <v>819</v>
      </c>
      <c r="C34" s="17" t="s">
        <v>1702</v>
      </c>
      <c r="D34" s="18" t="s">
        <v>603</v>
      </c>
      <c r="E34" s="13">
        <v>4530</v>
      </c>
      <c r="F34" s="8" t="s">
        <v>52</v>
      </c>
      <c r="G34" s="13">
        <v>4275</v>
      </c>
      <c r="H34" s="8" t="s">
        <v>2478</v>
      </c>
      <c r="I34" s="13">
        <v>5538</v>
      </c>
      <c r="J34" s="8" t="s">
        <v>2479</v>
      </c>
      <c r="K34" s="13">
        <v>4910</v>
      </c>
      <c r="L34" s="8" t="s">
        <v>2480</v>
      </c>
      <c r="M34" s="13">
        <v>0</v>
      </c>
      <c r="N34" s="8" t="s">
        <v>52</v>
      </c>
      <c r="O34" s="13">
        <f t="shared" si="1"/>
        <v>4275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8" t="s">
        <v>2484</v>
      </c>
      <c r="X34" s="8" t="s">
        <v>52</v>
      </c>
      <c r="Y34" s="5" t="s">
        <v>52</v>
      </c>
      <c r="Z34" s="5" t="s">
        <v>52</v>
      </c>
      <c r="AA34" s="14"/>
      <c r="AB34" s="5" t="s">
        <v>52</v>
      </c>
    </row>
    <row r="35" spans="1:28" ht="30" customHeight="1">
      <c r="A35" s="8" t="s">
        <v>1133</v>
      </c>
      <c r="B35" s="17" t="s">
        <v>1131</v>
      </c>
      <c r="C35" s="17" t="s">
        <v>52</v>
      </c>
      <c r="D35" s="18" t="s">
        <v>1132</v>
      </c>
      <c r="E35" s="13">
        <v>0</v>
      </c>
      <c r="F35" s="8" t="s">
        <v>52</v>
      </c>
      <c r="G35" s="13">
        <v>270000</v>
      </c>
      <c r="H35" s="8" t="s">
        <v>2485</v>
      </c>
      <c r="I35" s="13">
        <v>0</v>
      </c>
      <c r="J35" s="8" t="s">
        <v>52</v>
      </c>
      <c r="K35" s="13">
        <v>280000</v>
      </c>
      <c r="L35" s="8" t="s">
        <v>2486</v>
      </c>
      <c r="M35" s="13">
        <v>0</v>
      </c>
      <c r="N35" s="8" t="s">
        <v>52</v>
      </c>
      <c r="O35" s="13">
        <f t="shared" si="1"/>
        <v>270000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8" t="s">
        <v>2487</v>
      </c>
      <c r="X35" s="8" t="s">
        <v>52</v>
      </c>
      <c r="Y35" s="5" t="s">
        <v>52</v>
      </c>
      <c r="Z35" s="5" t="s">
        <v>52</v>
      </c>
      <c r="AA35" s="14"/>
      <c r="AB35" s="5" t="s">
        <v>52</v>
      </c>
    </row>
    <row r="36" spans="1:28" ht="30" customHeight="1">
      <c r="A36" s="8" t="s">
        <v>1137</v>
      </c>
      <c r="B36" s="17" t="s">
        <v>1135</v>
      </c>
      <c r="C36" s="17" t="s">
        <v>1136</v>
      </c>
      <c r="D36" s="18" t="s">
        <v>1132</v>
      </c>
      <c r="E36" s="13">
        <v>0</v>
      </c>
      <c r="F36" s="8" t="s">
        <v>52</v>
      </c>
      <c r="G36" s="13">
        <v>370000</v>
      </c>
      <c r="H36" s="8" t="s">
        <v>2488</v>
      </c>
      <c r="I36" s="13">
        <v>0</v>
      </c>
      <c r="J36" s="8" t="s">
        <v>52</v>
      </c>
      <c r="K36" s="13">
        <v>253000</v>
      </c>
      <c r="L36" s="8" t="s">
        <v>2489</v>
      </c>
      <c r="M36" s="13">
        <v>0</v>
      </c>
      <c r="N36" s="8" t="s">
        <v>52</v>
      </c>
      <c r="O36" s="13">
        <f t="shared" si="1"/>
        <v>253000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8" t="s">
        <v>2490</v>
      </c>
      <c r="X36" s="8" t="s">
        <v>52</v>
      </c>
      <c r="Y36" s="5" t="s">
        <v>52</v>
      </c>
      <c r="Z36" s="5" t="s">
        <v>52</v>
      </c>
      <c r="AA36" s="14"/>
      <c r="AB36" s="5" t="s">
        <v>52</v>
      </c>
    </row>
    <row r="37" spans="1:28" ht="30" customHeight="1">
      <c r="A37" s="8" t="s">
        <v>930</v>
      </c>
      <c r="B37" s="17" t="s">
        <v>928</v>
      </c>
      <c r="C37" s="17" t="s">
        <v>929</v>
      </c>
      <c r="D37" s="18" t="s">
        <v>117</v>
      </c>
      <c r="E37" s="13">
        <v>0</v>
      </c>
      <c r="F37" s="8" t="s">
        <v>52</v>
      </c>
      <c r="G37" s="13">
        <v>15000</v>
      </c>
      <c r="H37" s="8" t="s">
        <v>2491</v>
      </c>
      <c r="I37" s="13">
        <v>0</v>
      </c>
      <c r="J37" s="8" t="s">
        <v>52</v>
      </c>
      <c r="K37" s="13">
        <v>0</v>
      </c>
      <c r="L37" s="8" t="s">
        <v>52</v>
      </c>
      <c r="M37" s="13">
        <v>0</v>
      </c>
      <c r="N37" s="8" t="s">
        <v>52</v>
      </c>
      <c r="O37" s="16">
        <v>9000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8" t="s">
        <v>2492</v>
      </c>
      <c r="X37" s="8" t="s">
        <v>52</v>
      </c>
      <c r="Y37" s="5" t="s">
        <v>52</v>
      </c>
      <c r="Z37" s="5" t="s">
        <v>52</v>
      </c>
      <c r="AA37" s="14"/>
      <c r="AB37" s="5" t="s">
        <v>52</v>
      </c>
    </row>
    <row r="38" spans="1:28" ht="30" customHeight="1">
      <c r="A38" s="8" t="s">
        <v>986</v>
      </c>
      <c r="B38" s="17" t="s">
        <v>984</v>
      </c>
      <c r="C38" s="17" t="s">
        <v>985</v>
      </c>
      <c r="D38" s="18" t="s">
        <v>99</v>
      </c>
      <c r="E38" s="13">
        <v>0</v>
      </c>
      <c r="F38" s="8" t="s">
        <v>52</v>
      </c>
      <c r="G38" s="13">
        <v>0</v>
      </c>
      <c r="H38" s="8" t="s">
        <v>52</v>
      </c>
      <c r="I38" s="13">
        <v>0</v>
      </c>
      <c r="J38" s="8" t="s">
        <v>52</v>
      </c>
      <c r="K38" s="13">
        <v>0</v>
      </c>
      <c r="L38" s="8" t="s">
        <v>52</v>
      </c>
      <c r="M38" s="13">
        <v>81000</v>
      </c>
      <c r="N38" s="8" t="s">
        <v>2493</v>
      </c>
      <c r="O38" s="13">
        <f t="shared" si="1"/>
        <v>81000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8" t="s">
        <v>2494</v>
      </c>
      <c r="X38" s="8" t="s">
        <v>52</v>
      </c>
      <c r="Y38" s="5" t="s">
        <v>52</v>
      </c>
      <c r="Z38" s="5" t="s">
        <v>52</v>
      </c>
      <c r="AA38" s="14"/>
      <c r="AB38" s="5" t="s">
        <v>52</v>
      </c>
    </row>
    <row r="39" spans="1:28" ht="30" customHeight="1">
      <c r="A39" s="8" t="s">
        <v>989</v>
      </c>
      <c r="B39" s="17" t="s">
        <v>984</v>
      </c>
      <c r="C39" s="17" t="s">
        <v>988</v>
      </c>
      <c r="D39" s="18" t="s">
        <v>99</v>
      </c>
      <c r="E39" s="13">
        <v>0</v>
      </c>
      <c r="F39" s="8" t="s">
        <v>52</v>
      </c>
      <c r="G39" s="13">
        <v>0</v>
      </c>
      <c r="H39" s="8" t="s">
        <v>52</v>
      </c>
      <c r="I39" s="13">
        <v>0</v>
      </c>
      <c r="J39" s="8" t="s">
        <v>52</v>
      </c>
      <c r="K39" s="13">
        <v>0</v>
      </c>
      <c r="L39" s="8" t="s">
        <v>52</v>
      </c>
      <c r="M39" s="13">
        <v>81000</v>
      </c>
      <c r="N39" s="8" t="s">
        <v>2493</v>
      </c>
      <c r="O39" s="13">
        <f t="shared" si="1"/>
        <v>81000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8" t="s">
        <v>2495</v>
      </c>
      <c r="X39" s="8" t="s">
        <v>52</v>
      </c>
      <c r="Y39" s="5" t="s">
        <v>52</v>
      </c>
      <c r="Z39" s="5" t="s">
        <v>52</v>
      </c>
      <c r="AA39" s="14"/>
      <c r="AB39" s="5" t="s">
        <v>52</v>
      </c>
    </row>
    <row r="40" spans="1:28" ht="30" customHeight="1">
      <c r="A40" s="8" t="s">
        <v>233</v>
      </c>
      <c r="B40" s="17" t="s">
        <v>231</v>
      </c>
      <c r="C40" s="17" t="s">
        <v>232</v>
      </c>
      <c r="D40" s="18" t="s">
        <v>221</v>
      </c>
      <c r="E40" s="13">
        <v>160650</v>
      </c>
      <c r="F40" s="8" t="s">
        <v>52</v>
      </c>
      <c r="G40" s="13">
        <v>168000</v>
      </c>
      <c r="H40" s="8" t="s">
        <v>2496</v>
      </c>
      <c r="I40" s="13">
        <v>0</v>
      </c>
      <c r="J40" s="8" t="s">
        <v>52</v>
      </c>
      <c r="K40" s="13">
        <v>182000</v>
      </c>
      <c r="L40" s="8" t="s">
        <v>2497</v>
      </c>
      <c r="M40" s="13">
        <v>190250</v>
      </c>
      <c r="N40" s="8" t="s">
        <v>2498</v>
      </c>
      <c r="O40" s="13">
        <f t="shared" si="1"/>
        <v>160650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8" t="s">
        <v>2499</v>
      </c>
      <c r="X40" s="8" t="s">
        <v>52</v>
      </c>
      <c r="Y40" s="5" t="s">
        <v>52</v>
      </c>
      <c r="Z40" s="5" t="s">
        <v>52</v>
      </c>
      <c r="AA40" s="14"/>
      <c r="AB40" s="5" t="s">
        <v>52</v>
      </c>
    </row>
    <row r="41" spans="1:28" ht="30" customHeight="1">
      <c r="A41" s="8" t="s">
        <v>222</v>
      </c>
      <c r="B41" s="17" t="s">
        <v>219</v>
      </c>
      <c r="C41" s="17" t="s">
        <v>220</v>
      </c>
      <c r="D41" s="18" t="s">
        <v>221</v>
      </c>
      <c r="E41" s="13">
        <v>0</v>
      </c>
      <c r="F41" s="8" t="s">
        <v>52</v>
      </c>
      <c r="G41" s="13">
        <v>177000</v>
      </c>
      <c r="H41" s="8" t="s">
        <v>2496</v>
      </c>
      <c r="I41" s="13">
        <v>0</v>
      </c>
      <c r="J41" s="8" t="s">
        <v>52</v>
      </c>
      <c r="K41" s="13">
        <v>192220</v>
      </c>
      <c r="L41" s="8" t="s">
        <v>2500</v>
      </c>
      <c r="M41" s="13">
        <v>192220</v>
      </c>
      <c r="N41" s="8" t="s">
        <v>2498</v>
      </c>
      <c r="O41" s="13">
        <f t="shared" si="1"/>
        <v>177000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8" t="s">
        <v>2501</v>
      </c>
      <c r="X41" s="8" t="s">
        <v>52</v>
      </c>
      <c r="Y41" s="5" t="s">
        <v>52</v>
      </c>
      <c r="Z41" s="5" t="s">
        <v>52</v>
      </c>
      <c r="AA41" s="14"/>
      <c r="AB41" s="5" t="s">
        <v>52</v>
      </c>
    </row>
    <row r="42" spans="1:28" ht="30" customHeight="1">
      <c r="A42" s="8" t="s">
        <v>225</v>
      </c>
      <c r="B42" s="17" t="s">
        <v>219</v>
      </c>
      <c r="C42" s="17" t="s">
        <v>224</v>
      </c>
      <c r="D42" s="18" t="s">
        <v>221</v>
      </c>
      <c r="E42" s="13">
        <v>0</v>
      </c>
      <c r="F42" s="8" t="s">
        <v>52</v>
      </c>
      <c r="G42" s="13">
        <v>0</v>
      </c>
      <c r="H42" s="8" t="s">
        <v>52</v>
      </c>
      <c r="I42" s="13">
        <v>0</v>
      </c>
      <c r="J42" s="8" t="s">
        <v>52</v>
      </c>
      <c r="K42" s="13">
        <v>201000</v>
      </c>
      <c r="L42" s="8" t="s">
        <v>2497</v>
      </c>
      <c r="M42" s="13">
        <v>142800</v>
      </c>
      <c r="N42" s="8" t="s">
        <v>2498</v>
      </c>
      <c r="O42" s="13">
        <f t="shared" si="1"/>
        <v>142800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8" t="s">
        <v>2502</v>
      </c>
      <c r="X42" s="8" t="s">
        <v>52</v>
      </c>
      <c r="Y42" s="5" t="s">
        <v>52</v>
      </c>
      <c r="Z42" s="5" t="s">
        <v>52</v>
      </c>
      <c r="AA42" s="14"/>
      <c r="AB42" s="5" t="s">
        <v>52</v>
      </c>
    </row>
    <row r="43" spans="1:28" ht="30" customHeight="1">
      <c r="A43" s="8" t="s">
        <v>229</v>
      </c>
      <c r="B43" s="17" t="s">
        <v>227</v>
      </c>
      <c r="C43" s="17" t="s">
        <v>228</v>
      </c>
      <c r="D43" s="18" t="s">
        <v>221</v>
      </c>
      <c r="E43" s="13">
        <v>0</v>
      </c>
      <c r="F43" s="8" t="s">
        <v>52</v>
      </c>
      <c r="G43" s="13">
        <v>0</v>
      </c>
      <c r="H43" s="8" t="s">
        <v>52</v>
      </c>
      <c r="I43" s="13">
        <v>0</v>
      </c>
      <c r="J43" s="8" t="s">
        <v>52</v>
      </c>
      <c r="K43" s="13">
        <v>410000</v>
      </c>
      <c r="L43" s="8" t="s">
        <v>2500</v>
      </c>
      <c r="M43" s="13">
        <v>410000</v>
      </c>
      <c r="N43" s="8" t="s">
        <v>2498</v>
      </c>
      <c r="O43" s="16">
        <v>246500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8" t="s">
        <v>2503</v>
      </c>
      <c r="X43" s="8" t="s">
        <v>52</v>
      </c>
      <c r="Y43" s="5" t="s">
        <v>52</v>
      </c>
      <c r="Z43" s="5" t="s">
        <v>52</v>
      </c>
      <c r="AA43" s="14"/>
      <c r="AB43" s="5" t="s">
        <v>52</v>
      </c>
    </row>
    <row r="44" spans="1:28" ht="30" customHeight="1">
      <c r="A44" s="8" t="s">
        <v>252</v>
      </c>
      <c r="B44" s="17" t="s">
        <v>251</v>
      </c>
      <c r="C44" s="17" t="s">
        <v>248</v>
      </c>
      <c r="D44" s="18" t="s">
        <v>117</v>
      </c>
      <c r="E44" s="13">
        <v>7200</v>
      </c>
      <c r="F44" s="8" t="s">
        <v>52</v>
      </c>
      <c r="G44" s="13">
        <v>8500</v>
      </c>
      <c r="H44" s="8" t="s">
        <v>2504</v>
      </c>
      <c r="I44" s="13">
        <v>8500</v>
      </c>
      <c r="J44" s="8" t="s">
        <v>2505</v>
      </c>
      <c r="K44" s="13">
        <v>13000</v>
      </c>
      <c r="L44" s="8" t="s">
        <v>2506</v>
      </c>
      <c r="M44" s="13">
        <v>13000</v>
      </c>
      <c r="N44" s="8" t="s">
        <v>2507</v>
      </c>
      <c r="O44" s="13">
        <f t="shared" si="1"/>
        <v>7200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8" t="s">
        <v>2508</v>
      </c>
      <c r="X44" s="8" t="s">
        <v>52</v>
      </c>
      <c r="Y44" s="5" t="s">
        <v>52</v>
      </c>
      <c r="Z44" s="5" t="s">
        <v>52</v>
      </c>
      <c r="AA44" s="14"/>
      <c r="AB44" s="5" t="s">
        <v>52</v>
      </c>
    </row>
    <row r="45" spans="1:28" ht="30" customHeight="1">
      <c r="A45" s="8" t="s">
        <v>249</v>
      </c>
      <c r="B45" s="17" t="s">
        <v>247</v>
      </c>
      <c r="C45" s="17" t="s">
        <v>248</v>
      </c>
      <c r="D45" s="18" t="s">
        <v>117</v>
      </c>
      <c r="E45" s="13">
        <v>6300</v>
      </c>
      <c r="F45" s="8" t="s">
        <v>52</v>
      </c>
      <c r="G45" s="13">
        <v>13000</v>
      </c>
      <c r="H45" s="8" t="s">
        <v>2504</v>
      </c>
      <c r="I45" s="13">
        <v>13000</v>
      </c>
      <c r="J45" s="8" t="s">
        <v>2505</v>
      </c>
      <c r="K45" s="13">
        <v>0</v>
      </c>
      <c r="L45" s="8" t="s">
        <v>52</v>
      </c>
      <c r="M45" s="13">
        <v>14000</v>
      </c>
      <c r="N45" s="8" t="s">
        <v>2507</v>
      </c>
      <c r="O45" s="13">
        <f t="shared" si="1"/>
        <v>6300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8" t="s">
        <v>2509</v>
      </c>
      <c r="X45" s="8" t="s">
        <v>52</v>
      </c>
      <c r="Y45" s="5" t="s">
        <v>52</v>
      </c>
      <c r="Z45" s="5" t="s">
        <v>52</v>
      </c>
      <c r="AA45" s="14"/>
      <c r="AB45" s="5" t="s">
        <v>52</v>
      </c>
    </row>
    <row r="46" spans="1:28" ht="30" customHeight="1">
      <c r="A46" s="8" t="s">
        <v>241</v>
      </c>
      <c r="B46" s="17" t="s">
        <v>239</v>
      </c>
      <c r="C46" s="17" t="s">
        <v>240</v>
      </c>
      <c r="D46" s="18" t="s">
        <v>117</v>
      </c>
      <c r="E46" s="13">
        <v>0</v>
      </c>
      <c r="F46" s="8" t="s">
        <v>52</v>
      </c>
      <c r="G46" s="13">
        <v>0</v>
      </c>
      <c r="H46" s="8" t="s">
        <v>52</v>
      </c>
      <c r="I46" s="13">
        <v>69600</v>
      </c>
      <c r="J46" s="8" t="s">
        <v>2510</v>
      </c>
      <c r="K46" s="13">
        <v>0</v>
      </c>
      <c r="L46" s="8" t="s">
        <v>52</v>
      </c>
      <c r="M46" s="13">
        <v>0</v>
      </c>
      <c r="N46" s="8" t="s">
        <v>52</v>
      </c>
      <c r="O46" s="13">
        <f t="shared" si="1"/>
        <v>69600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8" t="s">
        <v>2511</v>
      </c>
      <c r="X46" s="8" t="s">
        <v>52</v>
      </c>
      <c r="Y46" s="5" t="s">
        <v>52</v>
      </c>
      <c r="Z46" s="5" t="s">
        <v>52</v>
      </c>
      <c r="AA46" s="14"/>
      <c r="AB46" s="5" t="s">
        <v>52</v>
      </c>
    </row>
    <row r="47" spans="1:28" ht="30" customHeight="1">
      <c r="A47" s="8" t="s">
        <v>237</v>
      </c>
      <c r="B47" s="17" t="s">
        <v>235</v>
      </c>
      <c r="C47" s="17" t="s">
        <v>236</v>
      </c>
      <c r="D47" s="18" t="s">
        <v>221</v>
      </c>
      <c r="E47" s="13">
        <v>115600</v>
      </c>
      <c r="F47" s="8" t="s">
        <v>52</v>
      </c>
      <c r="G47" s="13">
        <v>221000</v>
      </c>
      <c r="H47" s="8" t="s">
        <v>2496</v>
      </c>
      <c r="I47" s="13">
        <v>0</v>
      </c>
      <c r="J47" s="8" t="s">
        <v>52</v>
      </c>
      <c r="K47" s="13">
        <v>121500</v>
      </c>
      <c r="L47" s="8" t="s">
        <v>2497</v>
      </c>
      <c r="M47" s="13">
        <v>193000</v>
      </c>
      <c r="N47" s="8" t="s">
        <v>2512</v>
      </c>
      <c r="O47" s="13">
        <f t="shared" si="1"/>
        <v>115600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8" t="s">
        <v>2513</v>
      </c>
      <c r="X47" s="8" t="s">
        <v>52</v>
      </c>
      <c r="Y47" s="5" t="s">
        <v>52</v>
      </c>
      <c r="Z47" s="5" t="s">
        <v>52</v>
      </c>
      <c r="AA47" s="14"/>
      <c r="AB47" s="5" t="s">
        <v>52</v>
      </c>
    </row>
    <row r="48" spans="1:28" ht="30" customHeight="1">
      <c r="A48" s="8" t="s">
        <v>1143</v>
      </c>
      <c r="B48" s="17" t="s">
        <v>1141</v>
      </c>
      <c r="C48" s="17" t="s">
        <v>1142</v>
      </c>
      <c r="D48" s="18" t="s">
        <v>117</v>
      </c>
      <c r="E48" s="13">
        <v>675</v>
      </c>
      <c r="F48" s="8" t="s">
        <v>52</v>
      </c>
      <c r="G48" s="13">
        <v>0</v>
      </c>
      <c r="H48" s="8" t="s">
        <v>52</v>
      </c>
      <c r="I48" s="13">
        <v>689</v>
      </c>
      <c r="J48" s="8" t="s">
        <v>2514</v>
      </c>
      <c r="K48" s="13">
        <v>710</v>
      </c>
      <c r="L48" s="8" t="s">
        <v>2515</v>
      </c>
      <c r="M48" s="13">
        <v>0</v>
      </c>
      <c r="N48" s="8" t="s">
        <v>52</v>
      </c>
      <c r="O48" s="13">
        <f t="shared" si="1"/>
        <v>675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8" t="s">
        <v>2516</v>
      </c>
      <c r="X48" s="8" t="s">
        <v>52</v>
      </c>
      <c r="Y48" s="5" t="s">
        <v>52</v>
      </c>
      <c r="Z48" s="5" t="s">
        <v>52</v>
      </c>
      <c r="AA48" s="14"/>
      <c r="AB48" s="5" t="s">
        <v>52</v>
      </c>
    </row>
    <row r="49" spans="1:28" ht="30" customHeight="1">
      <c r="A49" s="8" t="s">
        <v>495</v>
      </c>
      <c r="B49" s="17" t="s">
        <v>493</v>
      </c>
      <c r="C49" s="17" t="s">
        <v>494</v>
      </c>
      <c r="D49" s="18" t="s">
        <v>117</v>
      </c>
      <c r="E49" s="13">
        <v>400</v>
      </c>
      <c r="F49" s="8" t="s">
        <v>52</v>
      </c>
      <c r="G49" s="13">
        <v>0</v>
      </c>
      <c r="H49" s="8" t="s">
        <v>52</v>
      </c>
      <c r="I49" s="13">
        <v>1198</v>
      </c>
      <c r="J49" s="8" t="s">
        <v>2517</v>
      </c>
      <c r="K49" s="13">
        <v>1237</v>
      </c>
      <c r="L49" s="8" t="s">
        <v>2518</v>
      </c>
      <c r="M49" s="13">
        <v>0</v>
      </c>
      <c r="N49" s="8" t="s">
        <v>52</v>
      </c>
      <c r="O49" s="13">
        <f t="shared" si="1"/>
        <v>400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8" t="s">
        <v>2519</v>
      </c>
      <c r="X49" s="8" t="s">
        <v>52</v>
      </c>
      <c r="Y49" s="5" t="s">
        <v>52</v>
      </c>
      <c r="Z49" s="5" t="s">
        <v>52</v>
      </c>
      <c r="AA49" s="14"/>
      <c r="AB49" s="5" t="s">
        <v>52</v>
      </c>
    </row>
    <row r="50" spans="1:28" ht="30" customHeight="1">
      <c r="A50" s="8" t="s">
        <v>498</v>
      </c>
      <c r="B50" s="17" t="s">
        <v>493</v>
      </c>
      <c r="C50" s="17" t="s">
        <v>497</v>
      </c>
      <c r="D50" s="18" t="s">
        <v>117</v>
      </c>
      <c r="E50" s="13">
        <v>610</v>
      </c>
      <c r="F50" s="8" t="s">
        <v>52</v>
      </c>
      <c r="G50" s="13">
        <v>0</v>
      </c>
      <c r="H50" s="8" t="s">
        <v>52</v>
      </c>
      <c r="I50" s="13">
        <v>2878</v>
      </c>
      <c r="J50" s="8" t="s">
        <v>2517</v>
      </c>
      <c r="K50" s="13">
        <v>2959</v>
      </c>
      <c r="L50" s="8" t="s">
        <v>2518</v>
      </c>
      <c r="M50" s="13">
        <v>0</v>
      </c>
      <c r="N50" s="8" t="s">
        <v>52</v>
      </c>
      <c r="O50" s="13">
        <f t="shared" si="1"/>
        <v>610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8" t="s">
        <v>2520</v>
      </c>
      <c r="X50" s="8" t="s">
        <v>52</v>
      </c>
      <c r="Y50" s="5" t="s">
        <v>52</v>
      </c>
      <c r="Z50" s="5" t="s">
        <v>52</v>
      </c>
      <c r="AA50" s="14"/>
      <c r="AB50" s="5" t="s">
        <v>52</v>
      </c>
    </row>
    <row r="51" spans="1:28" ht="30" customHeight="1">
      <c r="A51" s="8" t="s">
        <v>501</v>
      </c>
      <c r="B51" s="17" t="s">
        <v>493</v>
      </c>
      <c r="C51" s="17" t="s">
        <v>500</v>
      </c>
      <c r="D51" s="18" t="s">
        <v>117</v>
      </c>
      <c r="E51" s="13">
        <v>680</v>
      </c>
      <c r="F51" s="8" t="s">
        <v>52</v>
      </c>
      <c r="G51" s="13">
        <v>0</v>
      </c>
      <c r="H51" s="8" t="s">
        <v>52</v>
      </c>
      <c r="I51" s="13">
        <v>3103</v>
      </c>
      <c r="J51" s="8" t="s">
        <v>2517</v>
      </c>
      <c r="K51" s="13">
        <v>3192</v>
      </c>
      <c r="L51" s="8" t="s">
        <v>2518</v>
      </c>
      <c r="M51" s="13">
        <v>0</v>
      </c>
      <c r="N51" s="8" t="s">
        <v>52</v>
      </c>
      <c r="O51" s="13">
        <f t="shared" si="1"/>
        <v>680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8" t="s">
        <v>2521</v>
      </c>
      <c r="X51" s="8" t="s">
        <v>52</v>
      </c>
      <c r="Y51" s="5" t="s">
        <v>52</v>
      </c>
      <c r="Z51" s="5" t="s">
        <v>52</v>
      </c>
      <c r="AA51" s="14"/>
      <c r="AB51" s="5" t="s">
        <v>52</v>
      </c>
    </row>
    <row r="52" spans="1:28" ht="30" customHeight="1">
      <c r="A52" s="8" t="s">
        <v>841</v>
      </c>
      <c r="B52" s="17" t="s">
        <v>493</v>
      </c>
      <c r="C52" s="17" t="s">
        <v>840</v>
      </c>
      <c r="D52" s="18" t="s">
        <v>117</v>
      </c>
      <c r="E52" s="13">
        <v>440</v>
      </c>
      <c r="F52" s="8" t="s">
        <v>52</v>
      </c>
      <c r="G52" s="13">
        <v>2276</v>
      </c>
      <c r="H52" s="8" t="s">
        <v>2522</v>
      </c>
      <c r="I52" s="13">
        <v>1647</v>
      </c>
      <c r="J52" s="8" t="s">
        <v>2517</v>
      </c>
      <c r="K52" s="13">
        <v>1693</v>
      </c>
      <c r="L52" s="8" t="s">
        <v>2518</v>
      </c>
      <c r="M52" s="13">
        <v>0</v>
      </c>
      <c r="N52" s="8" t="s">
        <v>52</v>
      </c>
      <c r="O52" s="13">
        <f t="shared" si="1"/>
        <v>440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8" t="s">
        <v>2523</v>
      </c>
      <c r="X52" s="8" t="s">
        <v>52</v>
      </c>
      <c r="Y52" s="5" t="s">
        <v>52</v>
      </c>
      <c r="Z52" s="5" t="s">
        <v>52</v>
      </c>
      <c r="AA52" s="14"/>
      <c r="AB52" s="5" t="s">
        <v>52</v>
      </c>
    </row>
    <row r="53" spans="1:28" ht="30" customHeight="1">
      <c r="A53" s="8" t="s">
        <v>1847</v>
      </c>
      <c r="B53" s="17" t="s">
        <v>1845</v>
      </c>
      <c r="C53" s="17" t="s">
        <v>1846</v>
      </c>
      <c r="D53" s="18" t="s">
        <v>117</v>
      </c>
      <c r="E53" s="13">
        <v>0</v>
      </c>
      <c r="F53" s="8" t="s">
        <v>52</v>
      </c>
      <c r="G53" s="13">
        <v>1017</v>
      </c>
      <c r="H53" s="8" t="s">
        <v>2524</v>
      </c>
      <c r="I53" s="13">
        <v>773</v>
      </c>
      <c r="J53" s="8" t="s">
        <v>2525</v>
      </c>
      <c r="K53" s="13">
        <v>1090</v>
      </c>
      <c r="L53" s="8" t="s">
        <v>2526</v>
      </c>
      <c r="M53" s="13">
        <v>0</v>
      </c>
      <c r="N53" s="8" t="s">
        <v>52</v>
      </c>
      <c r="O53" s="13">
        <f t="shared" si="1"/>
        <v>773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8" t="s">
        <v>2527</v>
      </c>
      <c r="X53" s="8" t="s">
        <v>52</v>
      </c>
      <c r="Y53" s="5" t="s">
        <v>52</v>
      </c>
      <c r="Z53" s="5" t="s">
        <v>52</v>
      </c>
      <c r="AA53" s="14"/>
      <c r="AB53" s="5" t="s">
        <v>52</v>
      </c>
    </row>
    <row r="54" spans="1:28" ht="30" customHeight="1">
      <c r="A54" s="8" t="s">
        <v>1861</v>
      </c>
      <c r="B54" s="17" t="s">
        <v>1845</v>
      </c>
      <c r="C54" s="17" t="s">
        <v>1860</v>
      </c>
      <c r="D54" s="18" t="s">
        <v>117</v>
      </c>
      <c r="E54" s="13">
        <v>0</v>
      </c>
      <c r="F54" s="8" t="s">
        <v>52</v>
      </c>
      <c r="G54" s="13">
        <v>1340</v>
      </c>
      <c r="H54" s="8" t="s">
        <v>2524</v>
      </c>
      <c r="I54" s="13">
        <v>1112</v>
      </c>
      <c r="J54" s="8" t="s">
        <v>2525</v>
      </c>
      <c r="K54" s="13">
        <v>1690</v>
      </c>
      <c r="L54" s="8" t="s">
        <v>2526</v>
      </c>
      <c r="M54" s="13">
        <v>0</v>
      </c>
      <c r="N54" s="8" t="s">
        <v>52</v>
      </c>
      <c r="O54" s="13">
        <f t="shared" si="1"/>
        <v>1112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8" t="s">
        <v>2528</v>
      </c>
      <c r="X54" s="8" t="s">
        <v>52</v>
      </c>
      <c r="Y54" s="5" t="s">
        <v>52</v>
      </c>
      <c r="Z54" s="5" t="s">
        <v>52</v>
      </c>
      <c r="AA54" s="14"/>
      <c r="AB54" s="5" t="s">
        <v>52</v>
      </c>
    </row>
    <row r="55" spans="1:28" ht="30" customHeight="1">
      <c r="A55" s="8" t="s">
        <v>1678</v>
      </c>
      <c r="B55" s="17" t="s">
        <v>1676</v>
      </c>
      <c r="C55" s="17" t="s">
        <v>1677</v>
      </c>
      <c r="D55" s="18" t="s">
        <v>117</v>
      </c>
      <c r="E55" s="13">
        <v>0</v>
      </c>
      <c r="F55" s="8" t="s">
        <v>52</v>
      </c>
      <c r="G55" s="13">
        <v>24.97</v>
      </c>
      <c r="H55" s="8" t="s">
        <v>2529</v>
      </c>
      <c r="I55" s="13">
        <v>24.2</v>
      </c>
      <c r="J55" s="8" t="s">
        <v>2478</v>
      </c>
      <c r="K55" s="13">
        <v>24.95</v>
      </c>
      <c r="L55" s="8" t="s">
        <v>2530</v>
      </c>
      <c r="M55" s="13">
        <v>0</v>
      </c>
      <c r="N55" s="8" t="s">
        <v>52</v>
      </c>
      <c r="O55" s="13">
        <f t="shared" si="1"/>
        <v>24.2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8" t="s">
        <v>2531</v>
      </c>
      <c r="X55" s="8" t="s">
        <v>52</v>
      </c>
      <c r="Y55" s="5" t="s">
        <v>52</v>
      </c>
      <c r="Z55" s="5" t="s">
        <v>52</v>
      </c>
      <c r="AA55" s="14"/>
      <c r="AB55" s="5" t="s">
        <v>52</v>
      </c>
    </row>
    <row r="56" spans="1:28" ht="30" customHeight="1">
      <c r="A56" s="8" t="s">
        <v>1662</v>
      </c>
      <c r="B56" s="17" t="s">
        <v>1589</v>
      </c>
      <c r="C56" s="17" t="s">
        <v>1661</v>
      </c>
      <c r="D56" s="18" t="s">
        <v>117</v>
      </c>
      <c r="E56" s="13">
        <v>0</v>
      </c>
      <c r="F56" s="8" t="s">
        <v>52</v>
      </c>
      <c r="G56" s="13">
        <v>48.02</v>
      </c>
      <c r="H56" s="8" t="s">
        <v>2532</v>
      </c>
      <c r="I56" s="13">
        <v>46.7</v>
      </c>
      <c r="J56" s="8" t="s">
        <v>2533</v>
      </c>
      <c r="K56" s="13">
        <v>45</v>
      </c>
      <c r="L56" s="8" t="s">
        <v>2534</v>
      </c>
      <c r="M56" s="13">
        <v>0</v>
      </c>
      <c r="N56" s="8" t="s">
        <v>52</v>
      </c>
      <c r="O56" s="13">
        <f t="shared" si="1"/>
        <v>45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8" t="s">
        <v>2535</v>
      </c>
      <c r="X56" s="8" t="s">
        <v>52</v>
      </c>
      <c r="Y56" s="5" t="s">
        <v>52</v>
      </c>
      <c r="Z56" s="5" t="s">
        <v>52</v>
      </c>
      <c r="AA56" s="14"/>
      <c r="AB56" s="5" t="s">
        <v>52</v>
      </c>
    </row>
    <row r="57" spans="1:28" ht="30" customHeight="1">
      <c r="A57" s="8" t="s">
        <v>1727</v>
      </c>
      <c r="B57" s="17" t="s">
        <v>1589</v>
      </c>
      <c r="C57" s="17" t="s">
        <v>1726</v>
      </c>
      <c r="D57" s="18" t="s">
        <v>117</v>
      </c>
      <c r="E57" s="13">
        <v>0</v>
      </c>
      <c r="F57" s="8" t="s">
        <v>52</v>
      </c>
      <c r="G57" s="13">
        <v>82.97</v>
      </c>
      <c r="H57" s="8" t="s">
        <v>2532</v>
      </c>
      <c r="I57" s="13">
        <v>80.2</v>
      </c>
      <c r="J57" s="8" t="s">
        <v>2533</v>
      </c>
      <c r="K57" s="13">
        <v>79.95</v>
      </c>
      <c r="L57" s="8" t="s">
        <v>2534</v>
      </c>
      <c r="M57" s="13">
        <v>0</v>
      </c>
      <c r="N57" s="8" t="s">
        <v>52</v>
      </c>
      <c r="O57" s="13">
        <f t="shared" si="1"/>
        <v>79.95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8" t="s">
        <v>2536</v>
      </c>
      <c r="X57" s="8" t="s">
        <v>52</v>
      </c>
      <c r="Y57" s="5" t="s">
        <v>52</v>
      </c>
      <c r="Z57" s="5" t="s">
        <v>52</v>
      </c>
      <c r="AA57" s="14"/>
      <c r="AB57" s="5" t="s">
        <v>52</v>
      </c>
    </row>
    <row r="58" spans="1:28" ht="30" customHeight="1">
      <c r="A58" s="8" t="s">
        <v>1619</v>
      </c>
      <c r="B58" s="17" t="s">
        <v>1618</v>
      </c>
      <c r="C58" s="17" t="s">
        <v>1606</v>
      </c>
      <c r="D58" s="18" t="s">
        <v>117</v>
      </c>
      <c r="E58" s="13">
        <v>0</v>
      </c>
      <c r="F58" s="8" t="s">
        <v>52</v>
      </c>
      <c r="G58" s="13">
        <v>0</v>
      </c>
      <c r="H58" s="8" t="s">
        <v>52</v>
      </c>
      <c r="I58" s="13">
        <v>1125.4000000000001</v>
      </c>
      <c r="J58" s="8" t="s">
        <v>2517</v>
      </c>
      <c r="K58" s="13">
        <v>1384.2</v>
      </c>
      <c r="L58" s="8" t="s">
        <v>2534</v>
      </c>
      <c r="M58" s="13">
        <v>0</v>
      </c>
      <c r="N58" s="8" t="s">
        <v>52</v>
      </c>
      <c r="O58" s="13">
        <f t="shared" si="1"/>
        <v>1125.4000000000001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8" t="s">
        <v>2537</v>
      </c>
      <c r="X58" s="8" t="s">
        <v>52</v>
      </c>
      <c r="Y58" s="5" t="s">
        <v>52</v>
      </c>
      <c r="Z58" s="5" t="s">
        <v>52</v>
      </c>
      <c r="AA58" s="14"/>
      <c r="AB58" s="5" t="s">
        <v>52</v>
      </c>
    </row>
    <row r="59" spans="1:28" ht="30" customHeight="1">
      <c r="A59" s="8" t="s">
        <v>1631</v>
      </c>
      <c r="B59" s="17" t="s">
        <v>1618</v>
      </c>
      <c r="C59" s="17" t="s">
        <v>1630</v>
      </c>
      <c r="D59" s="18" t="s">
        <v>117</v>
      </c>
      <c r="E59" s="13">
        <v>0</v>
      </c>
      <c r="F59" s="8" t="s">
        <v>52</v>
      </c>
      <c r="G59" s="13">
        <v>0</v>
      </c>
      <c r="H59" s="8" t="s">
        <v>52</v>
      </c>
      <c r="I59" s="13">
        <v>1165.4000000000001</v>
      </c>
      <c r="J59" s="8" t="s">
        <v>2517</v>
      </c>
      <c r="K59" s="13">
        <v>1431.2</v>
      </c>
      <c r="L59" s="8" t="s">
        <v>2534</v>
      </c>
      <c r="M59" s="13">
        <v>0</v>
      </c>
      <c r="N59" s="8" t="s">
        <v>52</v>
      </c>
      <c r="O59" s="13">
        <f t="shared" si="1"/>
        <v>1165.4000000000001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8" t="s">
        <v>2538</v>
      </c>
      <c r="X59" s="8" t="s">
        <v>52</v>
      </c>
      <c r="Y59" s="5" t="s">
        <v>52</v>
      </c>
      <c r="Z59" s="5" t="s">
        <v>52</v>
      </c>
      <c r="AA59" s="14"/>
      <c r="AB59" s="5" t="s">
        <v>52</v>
      </c>
    </row>
    <row r="60" spans="1:28" ht="30" customHeight="1">
      <c r="A60" s="8" t="s">
        <v>1591</v>
      </c>
      <c r="B60" s="17" t="s">
        <v>1589</v>
      </c>
      <c r="C60" s="17" t="s">
        <v>1590</v>
      </c>
      <c r="D60" s="18" t="s">
        <v>117</v>
      </c>
      <c r="E60" s="13">
        <v>0</v>
      </c>
      <c r="F60" s="8" t="s">
        <v>52</v>
      </c>
      <c r="G60" s="13">
        <v>338.82</v>
      </c>
      <c r="H60" s="8" t="s">
        <v>2532</v>
      </c>
      <c r="I60" s="13">
        <v>328.8</v>
      </c>
      <c r="J60" s="8" t="s">
        <v>2533</v>
      </c>
      <c r="K60" s="13">
        <v>321.81</v>
      </c>
      <c r="L60" s="8" t="s">
        <v>2534</v>
      </c>
      <c r="M60" s="13">
        <v>0</v>
      </c>
      <c r="N60" s="8" t="s">
        <v>52</v>
      </c>
      <c r="O60" s="13">
        <f t="shared" si="1"/>
        <v>321.81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8" t="s">
        <v>2539</v>
      </c>
      <c r="X60" s="8" t="s">
        <v>52</v>
      </c>
      <c r="Y60" s="5" t="s">
        <v>52</v>
      </c>
      <c r="Z60" s="5" t="s">
        <v>52</v>
      </c>
      <c r="AA60" s="14"/>
      <c r="AB60" s="5" t="s">
        <v>52</v>
      </c>
    </row>
    <row r="61" spans="1:28" ht="30" customHeight="1">
      <c r="A61" s="8" t="s">
        <v>1607</v>
      </c>
      <c r="B61" s="17" t="s">
        <v>1589</v>
      </c>
      <c r="C61" s="17" t="s">
        <v>1606</v>
      </c>
      <c r="D61" s="18" t="s">
        <v>117</v>
      </c>
      <c r="E61" s="13">
        <v>0</v>
      </c>
      <c r="F61" s="8" t="s">
        <v>52</v>
      </c>
      <c r="G61" s="13">
        <v>356.82</v>
      </c>
      <c r="H61" s="8" t="s">
        <v>2532</v>
      </c>
      <c r="I61" s="13">
        <v>345.8</v>
      </c>
      <c r="J61" s="8" t="s">
        <v>2533</v>
      </c>
      <c r="K61" s="13">
        <v>333.81</v>
      </c>
      <c r="L61" s="8" t="s">
        <v>2534</v>
      </c>
      <c r="M61" s="13">
        <v>0</v>
      </c>
      <c r="N61" s="8" t="s">
        <v>52</v>
      </c>
      <c r="O61" s="13">
        <f t="shared" si="1"/>
        <v>333.81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8" t="s">
        <v>2540</v>
      </c>
      <c r="X61" s="8" t="s">
        <v>52</v>
      </c>
      <c r="Y61" s="5" t="s">
        <v>52</v>
      </c>
      <c r="Z61" s="5" t="s">
        <v>52</v>
      </c>
      <c r="AA61" s="14"/>
      <c r="AB61" s="5" t="s">
        <v>52</v>
      </c>
    </row>
    <row r="62" spans="1:28" ht="30" customHeight="1">
      <c r="A62" s="8" t="s">
        <v>1622</v>
      </c>
      <c r="B62" s="17" t="s">
        <v>1593</v>
      </c>
      <c r="C62" s="17" t="s">
        <v>1621</v>
      </c>
      <c r="D62" s="18" t="s">
        <v>117</v>
      </c>
      <c r="E62" s="13">
        <v>0</v>
      </c>
      <c r="F62" s="8" t="s">
        <v>52</v>
      </c>
      <c r="G62" s="13">
        <v>73.239999999999995</v>
      </c>
      <c r="H62" s="8" t="s">
        <v>2541</v>
      </c>
      <c r="I62" s="13">
        <v>64.7</v>
      </c>
      <c r="J62" s="8" t="s">
        <v>2478</v>
      </c>
      <c r="K62" s="13">
        <v>95.5</v>
      </c>
      <c r="L62" s="8" t="s">
        <v>2515</v>
      </c>
      <c r="M62" s="13">
        <v>0</v>
      </c>
      <c r="N62" s="8" t="s">
        <v>52</v>
      </c>
      <c r="O62" s="13">
        <f t="shared" si="1"/>
        <v>64.7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8" t="s">
        <v>2542</v>
      </c>
      <c r="X62" s="8" t="s">
        <v>52</v>
      </c>
      <c r="Y62" s="5" t="s">
        <v>52</v>
      </c>
      <c r="Z62" s="5" t="s">
        <v>52</v>
      </c>
      <c r="AA62" s="14"/>
      <c r="AB62" s="5" t="s">
        <v>52</v>
      </c>
    </row>
    <row r="63" spans="1:28" ht="30" customHeight="1">
      <c r="A63" s="8" t="s">
        <v>1595</v>
      </c>
      <c r="B63" s="17" t="s">
        <v>1593</v>
      </c>
      <c r="C63" s="17" t="s">
        <v>1594</v>
      </c>
      <c r="D63" s="18" t="s">
        <v>117</v>
      </c>
      <c r="E63" s="13">
        <v>0</v>
      </c>
      <c r="F63" s="8" t="s">
        <v>52</v>
      </c>
      <c r="G63" s="13">
        <v>33.83</v>
      </c>
      <c r="H63" s="8" t="s">
        <v>2541</v>
      </c>
      <c r="I63" s="13">
        <v>26.5</v>
      </c>
      <c r="J63" s="8" t="s">
        <v>2478</v>
      </c>
      <c r="K63" s="13">
        <v>34.200000000000003</v>
      </c>
      <c r="L63" s="8" t="s">
        <v>2515</v>
      </c>
      <c r="M63" s="13">
        <v>0</v>
      </c>
      <c r="N63" s="8" t="s">
        <v>52</v>
      </c>
      <c r="O63" s="13">
        <f t="shared" si="1"/>
        <v>26.5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8" t="s">
        <v>2543</v>
      </c>
      <c r="X63" s="8" t="s">
        <v>52</v>
      </c>
      <c r="Y63" s="5" t="s">
        <v>52</v>
      </c>
      <c r="Z63" s="5" t="s">
        <v>52</v>
      </c>
      <c r="AA63" s="14"/>
      <c r="AB63" s="5" t="s">
        <v>52</v>
      </c>
    </row>
    <row r="64" spans="1:28" ht="30" customHeight="1">
      <c r="A64" s="8" t="s">
        <v>1731</v>
      </c>
      <c r="B64" s="17" t="s">
        <v>1729</v>
      </c>
      <c r="C64" s="17" t="s">
        <v>1730</v>
      </c>
      <c r="D64" s="18" t="s">
        <v>117</v>
      </c>
      <c r="E64" s="13">
        <v>0</v>
      </c>
      <c r="F64" s="8" t="s">
        <v>52</v>
      </c>
      <c r="G64" s="13">
        <v>11</v>
      </c>
      <c r="H64" s="8" t="s">
        <v>2544</v>
      </c>
      <c r="I64" s="13">
        <v>11</v>
      </c>
      <c r="J64" s="8" t="s">
        <v>2545</v>
      </c>
      <c r="K64" s="13">
        <v>14</v>
      </c>
      <c r="L64" s="8" t="s">
        <v>2530</v>
      </c>
      <c r="M64" s="13">
        <v>0</v>
      </c>
      <c r="N64" s="8" t="s">
        <v>52</v>
      </c>
      <c r="O64" s="13">
        <f t="shared" si="1"/>
        <v>11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8" t="s">
        <v>2546</v>
      </c>
      <c r="X64" s="8" t="s">
        <v>52</v>
      </c>
      <c r="Y64" s="5" t="s">
        <v>52</v>
      </c>
      <c r="Z64" s="5" t="s">
        <v>52</v>
      </c>
      <c r="AA64" s="14"/>
      <c r="AB64" s="5" t="s">
        <v>52</v>
      </c>
    </row>
    <row r="65" spans="1:28" ht="30" customHeight="1">
      <c r="A65" s="8" t="s">
        <v>2064</v>
      </c>
      <c r="B65" s="17" t="s">
        <v>2062</v>
      </c>
      <c r="C65" s="17" t="s">
        <v>2063</v>
      </c>
      <c r="D65" s="18" t="s">
        <v>598</v>
      </c>
      <c r="E65" s="13">
        <v>0</v>
      </c>
      <c r="F65" s="8" t="s">
        <v>52</v>
      </c>
      <c r="G65" s="13">
        <v>780</v>
      </c>
      <c r="H65" s="8" t="s">
        <v>2514</v>
      </c>
      <c r="I65" s="13">
        <v>825</v>
      </c>
      <c r="J65" s="8" t="s">
        <v>2547</v>
      </c>
      <c r="K65" s="13">
        <v>785</v>
      </c>
      <c r="L65" s="8" t="s">
        <v>2548</v>
      </c>
      <c r="M65" s="13">
        <v>0</v>
      </c>
      <c r="N65" s="8" t="s">
        <v>52</v>
      </c>
      <c r="O65" s="16">
        <v>628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8" t="s">
        <v>2549</v>
      </c>
      <c r="X65" s="8" t="s">
        <v>52</v>
      </c>
      <c r="Y65" s="5" t="s">
        <v>52</v>
      </c>
      <c r="Z65" s="5" t="s">
        <v>52</v>
      </c>
      <c r="AA65" s="14"/>
      <c r="AB65" s="5" t="s">
        <v>52</v>
      </c>
    </row>
    <row r="66" spans="1:28" ht="30" customHeight="1">
      <c r="A66" s="8" t="s">
        <v>1081</v>
      </c>
      <c r="B66" s="17" t="s">
        <v>1079</v>
      </c>
      <c r="C66" s="17" t="s">
        <v>1080</v>
      </c>
      <c r="D66" s="18" t="s">
        <v>117</v>
      </c>
      <c r="E66" s="13">
        <v>0</v>
      </c>
      <c r="F66" s="8" t="s">
        <v>52</v>
      </c>
      <c r="G66" s="13">
        <v>0</v>
      </c>
      <c r="H66" s="8" t="s">
        <v>52</v>
      </c>
      <c r="I66" s="13">
        <v>0</v>
      </c>
      <c r="J66" s="8" t="s">
        <v>52</v>
      </c>
      <c r="K66" s="13">
        <v>0</v>
      </c>
      <c r="L66" s="8" t="s">
        <v>52</v>
      </c>
      <c r="M66" s="13">
        <v>37800</v>
      </c>
      <c r="N66" s="8" t="s">
        <v>52</v>
      </c>
      <c r="O66" s="13">
        <f t="shared" si="1"/>
        <v>37800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8" t="s">
        <v>2550</v>
      </c>
      <c r="X66" s="8" t="s">
        <v>189</v>
      </c>
      <c r="Y66" s="5" t="s">
        <v>52</v>
      </c>
      <c r="Z66" s="5" t="s">
        <v>52</v>
      </c>
      <c r="AA66" s="14"/>
      <c r="AB66" s="5" t="s">
        <v>52</v>
      </c>
    </row>
    <row r="67" spans="1:28" ht="30" customHeight="1">
      <c r="A67" s="8" t="s">
        <v>1085</v>
      </c>
      <c r="B67" s="17" t="s">
        <v>1083</v>
      </c>
      <c r="C67" s="17" t="s">
        <v>1084</v>
      </c>
      <c r="D67" s="18" t="s">
        <v>117</v>
      </c>
      <c r="E67" s="13">
        <v>4000</v>
      </c>
      <c r="F67" s="8" t="s">
        <v>52</v>
      </c>
      <c r="G67" s="13">
        <v>0</v>
      </c>
      <c r="H67" s="8" t="s">
        <v>52</v>
      </c>
      <c r="I67" s="13">
        <v>0</v>
      </c>
      <c r="J67" s="8" t="s">
        <v>52</v>
      </c>
      <c r="K67" s="13">
        <v>0</v>
      </c>
      <c r="L67" s="8" t="s">
        <v>52</v>
      </c>
      <c r="M67" s="13">
        <v>0</v>
      </c>
      <c r="N67" s="8" t="s">
        <v>52</v>
      </c>
      <c r="O67" s="13">
        <f t="shared" si="1"/>
        <v>4000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8" t="s">
        <v>2551</v>
      </c>
      <c r="X67" s="8" t="s">
        <v>189</v>
      </c>
      <c r="Y67" s="5" t="s">
        <v>52</v>
      </c>
      <c r="Z67" s="5" t="s">
        <v>52</v>
      </c>
      <c r="AA67" s="14"/>
      <c r="AB67" s="5" t="s">
        <v>52</v>
      </c>
    </row>
    <row r="68" spans="1:28" ht="30" customHeight="1">
      <c r="A68" s="8" t="s">
        <v>1088</v>
      </c>
      <c r="B68" s="17" t="s">
        <v>1083</v>
      </c>
      <c r="C68" s="17" t="s">
        <v>1087</v>
      </c>
      <c r="D68" s="18" t="s">
        <v>117</v>
      </c>
      <c r="E68" s="13">
        <v>7500</v>
      </c>
      <c r="F68" s="8" t="s">
        <v>52</v>
      </c>
      <c r="G68" s="13">
        <v>0</v>
      </c>
      <c r="H68" s="8" t="s">
        <v>52</v>
      </c>
      <c r="I68" s="13">
        <v>0</v>
      </c>
      <c r="J68" s="8" t="s">
        <v>52</v>
      </c>
      <c r="K68" s="13">
        <v>0</v>
      </c>
      <c r="L68" s="8" t="s">
        <v>52</v>
      </c>
      <c r="M68" s="13">
        <v>0</v>
      </c>
      <c r="N68" s="8" t="s">
        <v>52</v>
      </c>
      <c r="O68" s="13">
        <f t="shared" si="1"/>
        <v>7500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8" t="s">
        <v>2552</v>
      </c>
      <c r="X68" s="8" t="s">
        <v>189</v>
      </c>
      <c r="Y68" s="5" t="s">
        <v>52</v>
      </c>
      <c r="Z68" s="5" t="s">
        <v>52</v>
      </c>
      <c r="AA68" s="14"/>
      <c r="AB68" s="5" t="s">
        <v>52</v>
      </c>
    </row>
    <row r="69" spans="1:28" ht="30" customHeight="1">
      <c r="A69" s="8" t="s">
        <v>190</v>
      </c>
      <c r="B69" s="17" t="s">
        <v>188</v>
      </c>
      <c r="C69" s="17" t="s">
        <v>52</v>
      </c>
      <c r="D69" s="18" t="s">
        <v>117</v>
      </c>
      <c r="E69" s="13">
        <v>0</v>
      </c>
      <c r="F69" s="8" t="s">
        <v>52</v>
      </c>
      <c r="G69" s="13">
        <v>0</v>
      </c>
      <c r="H69" s="8" t="s">
        <v>52</v>
      </c>
      <c r="I69" s="13">
        <v>0</v>
      </c>
      <c r="J69" s="8" t="s">
        <v>52</v>
      </c>
      <c r="K69" s="13">
        <v>0</v>
      </c>
      <c r="L69" s="8" t="s">
        <v>52</v>
      </c>
      <c r="M69" s="13">
        <v>3500</v>
      </c>
      <c r="N69" s="8" t="s">
        <v>52</v>
      </c>
      <c r="O69" s="13">
        <f t="shared" si="1"/>
        <v>3500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8" t="s">
        <v>2553</v>
      </c>
      <c r="X69" s="8" t="s">
        <v>189</v>
      </c>
      <c r="Y69" s="5" t="s">
        <v>52</v>
      </c>
      <c r="Z69" s="5" t="s">
        <v>52</v>
      </c>
      <c r="AA69" s="14"/>
      <c r="AB69" s="5" t="s">
        <v>52</v>
      </c>
    </row>
    <row r="70" spans="1:28" ht="30" customHeight="1">
      <c r="A70" s="8" t="s">
        <v>2344</v>
      </c>
      <c r="B70" s="17" t="s">
        <v>2343</v>
      </c>
      <c r="C70" s="17" t="s">
        <v>52</v>
      </c>
      <c r="D70" s="18" t="s">
        <v>1110</v>
      </c>
      <c r="E70" s="13">
        <v>0</v>
      </c>
      <c r="F70" s="8" t="s">
        <v>52</v>
      </c>
      <c r="G70" s="13">
        <v>1650</v>
      </c>
      <c r="H70" s="8" t="s">
        <v>2554</v>
      </c>
      <c r="I70" s="13">
        <v>1650</v>
      </c>
      <c r="J70" s="8" t="s">
        <v>2555</v>
      </c>
      <c r="K70" s="13">
        <v>1650</v>
      </c>
      <c r="L70" s="8" t="s">
        <v>2556</v>
      </c>
      <c r="M70" s="13">
        <v>0</v>
      </c>
      <c r="N70" s="8" t="s">
        <v>52</v>
      </c>
      <c r="O70" s="13">
        <f t="shared" si="1"/>
        <v>1650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8" t="s">
        <v>2557</v>
      </c>
      <c r="X70" s="8" t="s">
        <v>52</v>
      </c>
      <c r="Y70" s="5" t="s">
        <v>52</v>
      </c>
      <c r="Z70" s="5" t="s">
        <v>52</v>
      </c>
      <c r="AA70" s="14"/>
      <c r="AB70" s="5" t="s">
        <v>52</v>
      </c>
    </row>
    <row r="71" spans="1:28" ht="30" customHeight="1">
      <c r="A71" s="8" t="s">
        <v>1686</v>
      </c>
      <c r="B71" s="17" t="s">
        <v>1684</v>
      </c>
      <c r="C71" s="17" t="s">
        <v>1685</v>
      </c>
      <c r="D71" s="18" t="s">
        <v>117</v>
      </c>
      <c r="E71" s="13">
        <v>0</v>
      </c>
      <c r="F71" s="8" t="s">
        <v>52</v>
      </c>
      <c r="G71" s="13">
        <v>0</v>
      </c>
      <c r="H71" s="8" t="s">
        <v>52</v>
      </c>
      <c r="I71" s="13">
        <v>274</v>
      </c>
      <c r="J71" s="8" t="s">
        <v>2475</v>
      </c>
      <c r="K71" s="13">
        <v>0</v>
      </c>
      <c r="L71" s="8" t="s">
        <v>52</v>
      </c>
      <c r="M71" s="13">
        <v>274</v>
      </c>
      <c r="N71" s="8" t="s">
        <v>2558</v>
      </c>
      <c r="O71" s="13">
        <f t="shared" si="1"/>
        <v>274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8" t="s">
        <v>2559</v>
      </c>
      <c r="X71" s="8" t="s">
        <v>52</v>
      </c>
      <c r="Y71" s="5" t="s">
        <v>52</v>
      </c>
      <c r="Z71" s="5" t="s">
        <v>52</v>
      </c>
      <c r="AA71" s="14"/>
      <c r="AB71" s="5" t="s">
        <v>52</v>
      </c>
    </row>
    <row r="72" spans="1:28" ht="30" customHeight="1">
      <c r="A72" s="8" t="s">
        <v>1864</v>
      </c>
      <c r="B72" s="17" t="s">
        <v>1684</v>
      </c>
      <c r="C72" s="17" t="s">
        <v>1863</v>
      </c>
      <c r="D72" s="18" t="s">
        <v>117</v>
      </c>
      <c r="E72" s="13">
        <v>0</v>
      </c>
      <c r="F72" s="8" t="s">
        <v>52</v>
      </c>
      <c r="G72" s="13">
        <v>0</v>
      </c>
      <c r="H72" s="8" t="s">
        <v>52</v>
      </c>
      <c r="I72" s="13">
        <v>274</v>
      </c>
      <c r="J72" s="8" t="s">
        <v>2475</v>
      </c>
      <c r="K72" s="13">
        <v>0</v>
      </c>
      <c r="L72" s="8" t="s">
        <v>52</v>
      </c>
      <c r="M72" s="13">
        <v>274</v>
      </c>
      <c r="N72" s="8" t="s">
        <v>2558</v>
      </c>
      <c r="O72" s="13">
        <f t="shared" si="1"/>
        <v>274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8" t="s">
        <v>2560</v>
      </c>
      <c r="X72" s="8" t="s">
        <v>52</v>
      </c>
      <c r="Y72" s="5" t="s">
        <v>52</v>
      </c>
      <c r="Z72" s="5" t="s">
        <v>52</v>
      </c>
      <c r="AA72" s="14"/>
      <c r="AB72" s="5" t="s">
        <v>52</v>
      </c>
    </row>
    <row r="73" spans="1:28" ht="30" customHeight="1">
      <c r="A73" s="8" t="s">
        <v>1843</v>
      </c>
      <c r="B73" s="17" t="s">
        <v>1841</v>
      </c>
      <c r="C73" s="17" t="s">
        <v>1842</v>
      </c>
      <c r="D73" s="18" t="s">
        <v>117</v>
      </c>
      <c r="E73" s="13">
        <v>460</v>
      </c>
      <c r="F73" s="8" t="s">
        <v>52</v>
      </c>
      <c r="G73" s="13">
        <v>580</v>
      </c>
      <c r="H73" s="8" t="s">
        <v>2561</v>
      </c>
      <c r="I73" s="13">
        <v>580</v>
      </c>
      <c r="J73" s="8" t="s">
        <v>2562</v>
      </c>
      <c r="K73" s="13">
        <v>600</v>
      </c>
      <c r="L73" s="8" t="s">
        <v>2563</v>
      </c>
      <c r="M73" s="13">
        <v>0</v>
      </c>
      <c r="N73" s="8" t="s">
        <v>52</v>
      </c>
      <c r="O73" s="13">
        <f t="shared" si="1"/>
        <v>460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8" t="s">
        <v>2564</v>
      </c>
      <c r="X73" s="8" t="s">
        <v>52</v>
      </c>
      <c r="Y73" s="5" t="s">
        <v>52</v>
      </c>
      <c r="Z73" s="5" t="s">
        <v>52</v>
      </c>
      <c r="AA73" s="14"/>
      <c r="AB73" s="5" t="s">
        <v>52</v>
      </c>
    </row>
    <row r="74" spans="1:28" ht="30" customHeight="1">
      <c r="A74" s="8" t="s">
        <v>1852</v>
      </c>
      <c r="B74" s="17" t="s">
        <v>1841</v>
      </c>
      <c r="C74" s="17" t="s">
        <v>1851</v>
      </c>
      <c r="D74" s="18" t="s">
        <v>117</v>
      </c>
      <c r="E74" s="13">
        <v>680</v>
      </c>
      <c r="F74" s="8" t="s">
        <v>52</v>
      </c>
      <c r="G74" s="13">
        <v>850</v>
      </c>
      <c r="H74" s="8" t="s">
        <v>2561</v>
      </c>
      <c r="I74" s="13">
        <v>850</v>
      </c>
      <c r="J74" s="8" t="s">
        <v>2562</v>
      </c>
      <c r="K74" s="13">
        <v>1030</v>
      </c>
      <c r="L74" s="8" t="s">
        <v>2563</v>
      </c>
      <c r="M74" s="13">
        <v>0</v>
      </c>
      <c r="N74" s="8" t="s">
        <v>52</v>
      </c>
      <c r="O74" s="13">
        <f t="shared" si="1"/>
        <v>680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8" t="s">
        <v>2565</v>
      </c>
      <c r="X74" s="8" t="s">
        <v>52</v>
      </c>
      <c r="Y74" s="5" t="s">
        <v>52</v>
      </c>
      <c r="Z74" s="5" t="s">
        <v>52</v>
      </c>
      <c r="AA74" s="14"/>
      <c r="AB74" s="5" t="s">
        <v>52</v>
      </c>
    </row>
    <row r="75" spans="1:28" ht="30" customHeight="1">
      <c r="A75" s="8" t="s">
        <v>1858</v>
      </c>
      <c r="B75" s="17" t="s">
        <v>1841</v>
      </c>
      <c r="C75" s="17" t="s">
        <v>1857</v>
      </c>
      <c r="D75" s="18" t="s">
        <v>117</v>
      </c>
      <c r="E75" s="13">
        <v>880</v>
      </c>
      <c r="F75" s="8" t="s">
        <v>52</v>
      </c>
      <c r="G75" s="13">
        <v>1100</v>
      </c>
      <c r="H75" s="8" t="s">
        <v>2561</v>
      </c>
      <c r="I75" s="13">
        <v>1100</v>
      </c>
      <c r="J75" s="8" t="s">
        <v>2562</v>
      </c>
      <c r="K75" s="13">
        <v>1150</v>
      </c>
      <c r="L75" s="8" t="s">
        <v>2563</v>
      </c>
      <c r="M75" s="13">
        <v>0</v>
      </c>
      <c r="N75" s="8" t="s">
        <v>52</v>
      </c>
      <c r="O75" s="13">
        <f t="shared" si="1"/>
        <v>880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8" t="s">
        <v>2566</v>
      </c>
      <c r="X75" s="8" t="s">
        <v>52</v>
      </c>
      <c r="Y75" s="5" t="s">
        <v>52</v>
      </c>
      <c r="Z75" s="5" t="s">
        <v>52</v>
      </c>
      <c r="AA75" s="14"/>
      <c r="AB75" s="5" t="s">
        <v>52</v>
      </c>
    </row>
    <row r="76" spans="1:28" ht="30" customHeight="1">
      <c r="A76" s="8" t="s">
        <v>1868</v>
      </c>
      <c r="B76" s="17" t="s">
        <v>1841</v>
      </c>
      <c r="C76" s="17" t="s">
        <v>1867</v>
      </c>
      <c r="D76" s="18" t="s">
        <v>117</v>
      </c>
      <c r="E76" s="13">
        <v>400</v>
      </c>
      <c r="F76" s="8" t="s">
        <v>52</v>
      </c>
      <c r="G76" s="13">
        <v>500</v>
      </c>
      <c r="H76" s="8" t="s">
        <v>2561</v>
      </c>
      <c r="I76" s="13">
        <v>500</v>
      </c>
      <c r="J76" s="8" t="s">
        <v>2562</v>
      </c>
      <c r="K76" s="13">
        <v>510</v>
      </c>
      <c r="L76" s="8" t="s">
        <v>2563</v>
      </c>
      <c r="M76" s="13">
        <v>0</v>
      </c>
      <c r="N76" s="8" t="s">
        <v>52</v>
      </c>
      <c r="O76" s="13">
        <f t="shared" si="1"/>
        <v>400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8" t="s">
        <v>2567</v>
      </c>
      <c r="X76" s="8" t="s">
        <v>52</v>
      </c>
      <c r="Y76" s="5" t="s">
        <v>52</v>
      </c>
      <c r="Z76" s="5" t="s">
        <v>52</v>
      </c>
      <c r="AA76" s="14"/>
      <c r="AB76" s="5" t="s">
        <v>52</v>
      </c>
    </row>
    <row r="77" spans="1:28" ht="30" customHeight="1">
      <c r="A77" s="8" t="s">
        <v>1874</v>
      </c>
      <c r="B77" s="17" t="s">
        <v>1841</v>
      </c>
      <c r="C77" s="17" t="s">
        <v>1873</v>
      </c>
      <c r="D77" s="18" t="s">
        <v>117</v>
      </c>
      <c r="E77" s="13">
        <v>440</v>
      </c>
      <c r="F77" s="8" t="s">
        <v>52</v>
      </c>
      <c r="G77" s="13">
        <v>550</v>
      </c>
      <c r="H77" s="8" t="s">
        <v>2561</v>
      </c>
      <c r="I77" s="13">
        <v>550</v>
      </c>
      <c r="J77" s="8" t="s">
        <v>2562</v>
      </c>
      <c r="K77" s="13">
        <v>570</v>
      </c>
      <c r="L77" s="8" t="s">
        <v>2563</v>
      </c>
      <c r="M77" s="13">
        <v>0</v>
      </c>
      <c r="N77" s="8" t="s">
        <v>52</v>
      </c>
      <c r="O77" s="13">
        <f t="shared" si="1"/>
        <v>440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8" t="s">
        <v>2568</v>
      </c>
      <c r="X77" s="8" t="s">
        <v>52</v>
      </c>
      <c r="Y77" s="5" t="s">
        <v>52</v>
      </c>
      <c r="Z77" s="5" t="s">
        <v>52</v>
      </c>
      <c r="AA77" s="14"/>
      <c r="AB77" s="5" t="s">
        <v>52</v>
      </c>
    </row>
    <row r="78" spans="1:28" ht="30" customHeight="1">
      <c r="A78" s="8" t="s">
        <v>1880</v>
      </c>
      <c r="B78" s="17" t="s">
        <v>1841</v>
      </c>
      <c r="C78" s="17" t="s">
        <v>1879</v>
      </c>
      <c r="D78" s="18" t="s">
        <v>117</v>
      </c>
      <c r="E78" s="13">
        <v>480</v>
      </c>
      <c r="F78" s="8" t="s">
        <v>52</v>
      </c>
      <c r="G78" s="13">
        <v>600</v>
      </c>
      <c r="H78" s="8" t="s">
        <v>2561</v>
      </c>
      <c r="I78" s="13">
        <v>600</v>
      </c>
      <c r="J78" s="8" t="s">
        <v>2562</v>
      </c>
      <c r="K78" s="13">
        <v>620</v>
      </c>
      <c r="L78" s="8" t="s">
        <v>2563</v>
      </c>
      <c r="M78" s="13">
        <v>0</v>
      </c>
      <c r="N78" s="8" t="s">
        <v>52</v>
      </c>
      <c r="O78" s="13">
        <f t="shared" si="1"/>
        <v>480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8" t="s">
        <v>2569</v>
      </c>
      <c r="X78" s="8" t="s">
        <v>52</v>
      </c>
      <c r="Y78" s="5" t="s">
        <v>52</v>
      </c>
      <c r="Z78" s="5" t="s">
        <v>52</v>
      </c>
      <c r="AA78" s="14"/>
      <c r="AB78" s="5" t="s">
        <v>52</v>
      </c>
    </row>
    <row r="79" spans="1:28" ht="30" customHeight="1">
      <c r="A79" s="8" t="s">
        <v>1886</v>
      </c>
      <c r="B79" s="17" t="s">
        <v>1841</v>
      </c>
      <c r="C79" s="17" t="s">
        <v>1885</v>
      </c>
      <c r="D79" s="18" t="s">
        <v>117</v>
      </c>
      <c r="E79" s="13">
        <v>560</v>
      </c>
      <c r="F79" s="8" t="s">
        <v>52</v>
      </c>
      <c r="G79" s="13">
        <v>700</v>
      </c>
      <c r="H79" s="8" t="s">
        <v>2561</v>
      </c>
      <c r="I79" s="13">
        <v>700</v>
      </c>
      <c r="J79" s="8" t="s">
        <v>2562</v>
      </c>
      <c r="K79" s="13">
        <v>730</v>
      </c>
      <c r="L79" s="8" t="s">
        <v>2563</v>
      </c>
      <c r="M79" s="13">
        <v>0</v>
      </c>
      <c r="N79" s="8" t="s">
        <v>52</v>
      </c>
      <c r="O79" s="13">
        <f t="shared" si="1"/>
        <v>560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8" t="s">
        <v>2570</v>
      </c>
      <c r="X79" s="8" t="s">
        <v>52</v>
      </c>
      <c r="Y79" s="5" t="s">
        <v>52</v>
      </c>
      <c r="Z79" s="5" t="s">
        <v>52</v>
      </c>
      <c r="AA79" s="14"/>
      <c r="AB79" s="5" t="s">
        <v>52</v>
      </c>
    </row>
    <row r="80" spans="1:28" ht="30" customHeight="1">
      <c r="A80" s="8" t="s">
        <v>957</v>
      </c>
      <c r="B80" s="17" t="s">
        <v>956</v>
      </c>
      <c r="C80" s="17" t="s">
        <v>562</v>
      </c>
      <c r="D80" s="18" t="s">
        <v>117</v>
      </c>
      <c r="E80" s="13">
        <v>0</v>
      </c>
      <c r="F80" s="8" t="s">
        <v>52</v>
      </c>
      <c r="G80" s="13">
        <v>0</v>
      </c>
      <c r="H80" s="8" t="s">
        <v>52</v>
      </c>
      <c r="I80" s="13">
        <v>0</v>
      </c>
      <c r="J80" s="8" t="s">
        <v>52</v>
      </c>
      <c r="K80" s="13">
        <v>0</v>
      </c>
      <c r="L80" s="8" t="s">
        <v>52</v>
      </c>
      <c r="M80" s="13">
        <v>6000</v>
      </c>
      <c r="N80" s="8" t="s">
        <v>2571</v>
      </c>
      <c r="O80" s="13">
        <f t="shared" si="1"/>
        <v>6000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8" t="s">
        <v>2572</v>
      </c>
      <c r="X80" s="8" t="s">
        <v>52</v>
      </c>
      <c r="Y80" s="5" t="s">
        <v>52</v>
      </c>
      <c r="Z80" s="5" t="s">
        <v>52</v>
      </c>
      <c r="AA80" s="14"/>
      <c r="AB80" s="5" t="s">
        <v>52</v>
      </c>
    </row>
    <row r="81" spans="1:28" ht="30" customHeight="1">
      <c r="A81" s="8" t="s">
        <v>1690</v>
      </c>
      <c r="B81" s="17" t="s">
        <v>1688</v>
      </c>
      <c r="C81" s="17" t="s">
        <v>1689</v>
      </c>
      <c r="D81" s="18" t="s">
        <v>1471</v>
      </c>
      <c r="E81" s="13">
        <v>0</v>
      </c>
      <c r="F81" s="8" t="s">
        <v>52</v>
      </c>
      <c r="G81" s="13">
        <v>0</v>
      </c>
      <c r="H81" s="8" t="s">
        <v>52</v>
      </c>
      <c r="I81" s="13">
        <v>5000</v>
      </c>
      <c r="J81" s="8" t="s">
        <v>2573</v>
      </c>
      <c r="K81" s="13">
        <v>5000</v>
      </c>
      <c r="L81" s="8" t="s">
        <v>2574</v>
      </c>
      <c r="M81" s="13">
        <v>0</v>
      </c>
      <c r="N81" s="8" t="s">
        <v>52</v>
      </c>
      <c r="O81" s="13">
        <f t="shared" si="1"/>
        <v>5000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8" t="s">
        <v>2575</v>
      </c>
      <c r="X81" s="8" t="s">
        <v>52</v>
      </c>
      <c r="Y81" s="5" t="s">
        <v>52</v>
      </c>
      <c r="Z81" s="5" t="s">
        <v>52</v>
      </c>
      <c r="AA81" s="14"/>
      <c r="AB81" s="5" t="s">
        <v>52</v>
      </c>
    </row>
    <row r="82" spans="1:28" ht="30" customHeight="1">
      <c r="A82" s="8" t="s">
        <v>1682</v>
      </c>
      <c r="B82" s="17" t="s">
        <v>1680</v>
      </c>
      <c r="C82" s="17" t="s">
        <v>1681</v>
      </c>
      <c r="D82" s="18" t="s">
        <v>99</v>
      </c>
      <c r="E82" s="13">
        <v>0</v>
      </c>
      <c r="F82" s="8" t="s">
        <v>52</v>
      </c>
      <c r="G82" s="13">
        <v>0</v>
      </c>
      <c r="H82" s="8" t="s">
        <v>52</v>
      </c>
      <c r="I82" s="13">
        <v>0</v>
      </c>
      <c r="J82" s="8" t="s">
        <v>52</v>
      </c>
      <c r="K82" s="13">
        <v>440</v>
      </c>
      <c r="L82" s="8" t="s">
        <v>2576</v>
      </c>
      <c r="M82" s="13">
        <v>0</v>
      </c>
      <c r="N82" s="8" t="s">
        <v>52</v>
      </c>
      <c r="O82" s="13">
        <f t="shared" si="1"/>
        <v>440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8" t="s">
        <v>2577</v>
      </c>
      <c r="X82" s="8" t="s">
        <v>52</v>
      </c>
      <c r="Y82" s="5" t="s">
        <v>52</v>
      </c>
      <c r="Z82" s="5" t="s">
        <v>52</v>
      </c>
      <c r="AA82" s="14"/>
      <c r="AB82" s="5" t="s">
        <v>52</v>
      </c>
    </row>
    <row r="83" spans="1:28" ht="30" customHeight="1">
      <c r="A83" s="8" t="s">
        <v>1770</v>
      </c>
      <c r="B83" s="17" t="s">
        <v>1769</v>
      </c>
      <c r="C83" s="17" t="s">
        <v>52</v>
      </c>
      <c r="D83" s="18" t="s">
        <v>1471</v>
      </c>
      <c r="E83" s="13">
        <v>7560</v>
      </c>
      <c r="F83" s="8" t="s">
        <v>52</v>
      </c>
      <c r="G83" s="13">
        <v>10000</v>
      </c>
      <c r="H83" s="8" t="s">
        <v>2578</v>
      </c>
      <c r="I83" s="13">
        <v>0</v>
      </c>
      <c r="J83" s="8" t="s">
        <v>52</v>
      </c>
      <c r="K83" s="13">
        <v>0</v>
      </c>
      <c r="L83" s="8" t="s">
        <v>52</v>
      </c>
      <c r="M83" s="13">
        <v>10000</v>
      </c>
      <c r="N83" s="8" t="s">
        <v>2579</v>
      </c>
      <c r="O83" s="13">
        <f t="shared" si="1"/>
        <v>7560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8" t="s">
        <v>2580</v>
      </c>
      <c r="X83" s="8" t="s">
        <v>52</v>
      </c>
      <c r="Y83" s="5" t="s">
        <v>52</v>
      </c>
      <c r="Z83" s="5" t="s">
        <v>52</v>
      </c>
      <c r="AA83" s="14"/>
      <c r="AB83" s="5" t="s">
        <v>52</v>
      </c>
    </row>
    <row r="84" spans="1:28" ht="30" customHeight="1">
      <c r="A84" s="8" t="s">
        <v>1775</v>
      </c>
      <c r="B84" s="17" t="s">
        <v>1772</v>
      </c>
      <c r="C84" s="17" t="s">
        <v>1773</v>
      </c>
      <c r="D84" s="18" t="s">
        <v>1774</v>
      </c>
      <c r="E84" s="13">
        <v>0</v>
      </c>
      <c r="F84" s="8" t="s">
        <v>52</v>
      </c>
      <c r="G84" s="13">
        <v>8000</v>
      </c>
      <c r="H84" s="8" t="s">
        <v>2578</v>
      </c>
      <c r="I84" s="13">
        <v>0</v>
      </c>
      <c r="J84" s="8" t="s">
        <v>52</v>
      </c>
      <c r="K84" s="13">
        <v>0</v>
      </c>
      <c r="L84" s="8" t="s">
        <v>52</v>
      </c>
      <c r="M84" s="13">
        <v>0</v>
      </c>
      <c r="N84" s="8" t="s">
        <v>52</v>
      </c>
      <c r="O84" s="13">
        <f t="shared" si="1"/>
        <v>8000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8" t="s">
        <v>2581</v>
      </c>
      <c r="X84" s="8" t="s">
        <v>52</v>
      </c>
      <c r="Y84" s="5" t="s">
        <v>52</v>
      </c>
      <c r="Z84" s="5" t="s">
        <v>52</v>
      </c>
      <c r="AA84" s="14"/>
      <c r="AB84" s="5" t="s">
        <v>52</v>
      </c>
    </row>
    <row r="85" spans="1:28" ht="30" customHeight="1">
      <c r="A85" s="8" t="s">
        <v>1747</v>
      </c>
      <c r="B85" s="17" t="s">
        <v>1745</v>
      </c>
      <c r="C85" s="17" t="s">
        <v>1746</v>
      </c>
      <c r="D85" s="18" t="s">
        <v>99</v>
      </c>
      <c r="E85" s="13">
        <v>30</v>
      </c>
      <c r="F85" s="8" t="s">
        <v>52</v>
      </c>
      <c r="G85" s="13">
        <v>0</v>
      </c>
      <c r="H85" s="8" t="s">
        <v>52</v>
      </c>
      <c r="I85" s="13">
        <v>50</v>
      </c>
      <c r="J85" s="8" t="s">
        <v>2582</v>
      </c>
      <c r="K85" s="13">
        <v>50</v>
      </c>
      <c r="L85" s="8" t="s">
        <v>2576</v>
      </c>
      <c r="M85" s="13">
        <v>0</v>
      </c>
      <c r="N85" s="8" t="s">
        <v>52</v>
      </c>
      <c r="O85" s="13">
        <f t="shared" si="1"/>
        <v>30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8" t="s">
        <v>2583</v>
      </c>
      <c r="X85" s="8" t="s">
        <v>52</v>
      </c>
      <c r="Y85" s="5" t="s">
        <v>52</v>
      </c>
      <c r="Z85" s="5" t="s">
        <v>52</v>
      </c>
      <c r="AA85" s="14"/>
      <c r="AB85" s="5" t="s">
        <v>52</v>
      </c>
    </row>
    <row r="86" spans="1:28" ht="30" customHeight="1">
      <c r="A86" s="8" t="s">
        <v>1919</v>
      </c>
      <c r="B86" s="17" t="s">
        <v>1916</v>
      </c>
      <c r="C86" s="17" t="s">
        <v>1917</v>
      </c>
      <c r="D86" s="18" t="s">
        <v>1918</v>
      </c>
      <c r="E86" s="13">
        <v>6010</v>
      </c>
      <c r="F86" s="8" t="s">
        <v>52</v>
      </c>
      <c r="G86" s="13">
        <v>8766</v>
      </c>
      <c r="H86" s="8" t="s">
        <v>2584</v>
      </c>
      <c r="I86" s="13">
        <v>8766</v>
      </c>
      <c r="J86" s="8" t="s">
        <v>2585</v>
      </c>
      <c r="K86" s="13">
        <v>0</v>
      </c>
      <c r="L86" s="8" t="s">
        <v>52</v>
      </c>
      <c r="M86" s="13">
        <v>0</v>
      </c>
      <c r="N86" s="8" t="s">
        <v>52</v>
      </c>
      <c r="O86" s="13">
        <f t="shared" si="1"/>
        <v>6010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8" t="s">
        <v>2586</v>
      </c>
      <c r="X86" s="8" t="s">
        <v>52</v>
      </c>
      <c r="Y86" s="5" t="s">
        <v>52</v>
      </c>
      <c r="Z86" s="5" t="s">
        <v>52</v>
      </c>
      <c r="AA86" s="14"/>
      <c r="AB86" s="5" t="s">
        <v>52</v>
      </c>
    </row>
    <row r="87" spans="1:28" ht="30" customHeight="1">
      <c r="A87" s="8" t="s">
        <v>1947</v>
      </c>
      <c r="B87" s="17" t="s">
        <v>1945</v>
      </c>
      <c r="C87" s="17" t="s">
        <v>1946</v>
      </c>
      <c r="D87" s="18" t="s">
        <v>1918</v>
      </c>
      <c r="E87" s="13">
        <v>5330</v>
      </c>
      <c r="F87" s="8" t="s">
        <v>52</v>
      </c>
      <c r="G87" s="13">
        <v>5797</v>
      </c>
      <c r="H87" s="8" t="s">
        <v>2584</v>
      </c>
      <c r="I87" s="13">
        <v>5797</v>
      </c>
      <c r="J87" s="8" t="s">
        <v>2585</v>
      </c>
      <c r="K87" s="13">
        <v>5783</v>
      </c>
      <c r="L87" s="8" t="s">
        <v>2587</v>
      </c>
      <c r="M87" s="13">
        <v>0</v>
      </c>
      <c r="N87" s="8" t="s">
        <v>52</v>
      </c>
      <c r="O87" s="13">
        <f t="shared" si="1"/>
        <v>5330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8" t="s">
        <v>2588</v>
      </c>
      <c r="X87" s="8" t="s">
        <v>52</v>
      </c>
      <c r="Y87" s="5" t="s">
        <v>52</v>
      </c>
      <c r="Z87" s="5" t="s">
        <v>52</v>
      </c>
      <c r="AA87" s="14"/>
      <c r="AB87" s="5" t="s">
        <v>52</v>
      </c>
    </row>
    <row r="88" spans="1:28" ht="30" customHeight="1">
      <c r="A88" s="8" t="s">
        <v>1923</v>
      </c>
      <c r="B88" s="17" t="s">
        <v>1921</v>
      </c>
      <c r="C88" s="17" t="s">
        <v>1922</v>
      </c>
      <c r="D88" s="18" t="s">
        <v>1918</v>
      </c>
      <c r="E88" s="13">
        <v>1778</v>
      </c>
      <c r="F88" s="8" t="s">
        <v>52</v>
      </c>
      <c r="G88" s="13">
        <v>3338</v>
      </c>
      <c r="H88" s="8" t="s">
        <v>2589</v>
      </c>
      <c r="I88" s="13">
        <v>3583</v>
      </c>
      <c r="J88" s="8" t="s">
        <v>2585</v>
      </c>
      <c r="K88" s="13">
        <v>3579</v>
      </c>
      <c r="L88" s="8" t="s">
        <v>2587</v>
      </c>
      <c r="M88" s="13">
        <v>0</v>
      </c>
      <c r="N88" s="8" t="s">
        <v>52</v>
      </c>
      <c r="O88" s="13">
        <f t="shared" si="1"/>
        <v>1778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8" t="s">
        <v>2590</v>
      </c>
      <c r="X88" s="8" t="s">
        <v>52</v>
      </c>
      <c r="Y88" s="5" t="s">
        <v>52</v>
      </c>
      <c r="Z88" s="5" t="s">
        <v>52</v>
      </c>
      <c r="AA88" s="14"/>
      <c r="AB88" s="5" t="s">
        <v>52</v>
      </c>
    </row>
    <row r="89" spans="1:28" ht="30" customHeight="1">
      <c r="A89" s="8" t="s">
        <v>2005</v>
      </c>
      <c r="B89" s="17" t="s">
        <v>2004</v>
      </c>
      <c r="C89" s="17" t="s">
        <v>52</v>
      </c>
      <c r="D89" s="18" t="s">
        <v>598</v>
      </c>
      <c r="E89" s="13">
        <v>11760</v>
      </c>
      <c r="F89" s="8" t="s">
        <v>52</v>
      </c>
      <c r="G89" s="13">
        <v>0</v>
      </c>
      <c r="H89" s="8" t="s">
        <v>52</v>
      </c>
      <c r="I89" s="13">
        <v>5000</v>
      </c>
      <c r="J89" s="8" t="s">
        <v>2573</v>
      </c>
      <c r="K89" s="13">
        <v>5000</v>
      </c>
      <c r="L89" s="8" t="s">
        <v>2574</v>
      </c>
      <c r="M89" s="13">
        <v>0</v>
      </c>
      <c r="N89" s="8" t="s">
        <v>52</v>
      </c>
      <c r="O89" s="13">
        <f t="shared" si="1"/>
        <v>5000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8" t="s">
        <v>2591</v>
      </c>
      <c r="X89" s="8" t="s">
        <v>52</v>
      </c>
      <c r="Y89" s="5" t="s">
        <v>52</v>
      </c>
      <c r="Z89" s="5" t="s">
        <v>52</v>
      </c>
      <c r="AA89" s="14"/>
      <c r="AB89" s="5" t="s">
        <v>52</v>
      </c>
    </row>
    <row r="90" spans="1:28" ht="30" customHeight="1">
      <c r="A90" s="8" t="s">
        <v>1005</v>
      </c>
      <c r="B90" s="17" t="s">
        <v>1003</v>
      </c>
      <c r="C90" s="17" t="s">
        <v>1004</v>
      </c>
      <c r="D90" s="18" t="s">
        <v>117</v>
      </c>
      <c r="E90" s="13">
        <v>0</v>
      </c>
      <c r="F90" s="8" t="s">
        <v>52</v>
      </c>
      <c r="G90" s="13">
        <v>0</v>
      </c>
      <c r="H90" s="8" t="s">
        <v>52</v>
      </c>
      <c r="I90" s="13">
        <v>0</v>
      </c>
      <c r="J90" s="8" t="s">
        <v>52</v>
      </c>
      <c r="K90" s="13">
        <v>20000</v>
      </c>
      <c r="L90" s="8" t="s">
        <v>2592</v>
      </c>
      <c r="M90" s="13">
        <v>0</v>
      </c>
      <c r="N90" s="8" t="s">
        <v>52</v>
      </c>
      <c r="O90" s="13">
        <f t="shared" si="1"/>
        <v>20000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8" t="s">
        <v>2593</v>
      </c>
      <c r="X90" s="8" t="s">
        <v>52</v>
      </c>
      <c r="Y90" s="5" t="s">
        <v>52</v>
      </c>
      <c r="Z90" s="5" t="s">
        <v>52</v>
      </c>
      <c r="AA90" s="14"/>
      <c r="AB90" s="5" t="s">
        <v>52</v>
      </c>
    </row>
    <row r="91" spans="1:28" ht="30" customHeight="1">
      <c r="A91" s="8" t="s">
        <v>71</v>
      </c>
      <c r="B91" s="17" t="s">
        <v>69</v>
      </c>
      <c r="C91" s="17" t="s">
        <v>70</v>
      </c>
      <c r="D91" s="18" t="s">
        <v>60</v>
      </c>
      <c r="E91" s="13">
        <v>0</v>
      </c>
      <c r="F91" s="8" t="s">
        <v>52</v>
      </c>
      <c r="G91" s="13">
        <v>0</v>
      </c>
      <c r="H91" s="8" t="s">
        <v>52</v>
      </c>
      <c r="I91" s="13">
        <v>0</v>
      </c>
      <c r="J91" s="8" t="s">
        <v>52</v>
      </c>
      <c r="K91" s="13">
        <v>0</v>
      </c>
      <c r="L91" s="8" t="s">
        <v>52</v>
      </c>
      <c r="M91" s="13">
        <v>3500000</v>
      </c>
      <c r="N91" s="8" t="s">
        <v>52</v>
      </c>
      <c r="O91" s="13">
        <f t="shared" si="1"/>
        <v>3500000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8" t="s">
        <v>2594</v>
      </c>
      <c r="X91" s="8" t="s">
        <v>52</v>
      </c>
      <c r="Y91" s="5" t="s">
        <v>52</v>
      </c>
      <c r="Z91" s="5" t="s">
        <v>52</v>
      </c>
      <c r="AA91" s="14"/>
      <c r="AB91" s="5" t="s">
        <v>52</v>
      </c>
    </row>
    <row r="92" spans="1:28" ht="30" customHeight="1">
      <c r="A92" s="8" t="s">
        <v>61</v>
      </c>
      <c r="B92" s="17" t="s">
        <v>58</v>
      </c>
      <c r="C92" s="17" t="s">
        <v>59</v>
      </c>
      <c r="D92" s="18" t="s">
        <v>60</v>
      </c>
      <c r="E92" s="13">
        <v>0</v>
      </c>
      <c r="F92" s="8" t="s">
        <v>52</v>
      </c>
      <c r="G92" s="13">
        <v>0</v>
      </c>
      <c r="H92" s="8" t="s">
        <v>52</v>
      </c>
      <c r="I92" s="13">
        <v>0</v>
      </c>
      <c r="J92" s="8" t="s">
        <v>52</v>
      </c>
      <c r="K92" s="13">
        <v>0</v>
      </c>
      <c r="L92" s="8" t="s">
        <v>52</v>
      </c>
      <c r="M92" s="13">
        <v>1540000</v>
      </c>
      <c r="N92" s="8" t="s">
        <v>52</v>
      </c>
      <c r="O92" s="13">
        <f t="shared" ref="O92:O155" si="2">SMALL(E92:M92,COUNTIF(E92:M92,0)+1)</f>
        <v>1540000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8" t="s">
        <v>2595</v>
      </c>
      <c r="X92" s="8" t="s">
        <v>52</v>
      </c>
      <c r="Y92" s="5" t="s">
        <v>52</v>
      </c>
      <c r="Z92" s="5" t="s">
        <v>52</v>
      </c>
      <c r="AA92" s="14"/>
      <c r="AB92" s="5" t="s">
        <v>52</v>
      </c>
    </row>
    <row r="93" spans="1:28" ht="30" customHeight="1">
      <c r="A93" s="8" t="s">
        <v>75</v>
      </c>
      <c r="B93" s="17" t="s">
        <v>73</v>
      </c>
      <c r="C93" s="17" t="s">
        <v>74</v>
      </c>
      <c r="D93" s="18" t="s">
        <v>60</v>
      </c>
      <c r="E93" s="13">
        <v>0</v>
      </c>
      <c r="F93" s="8" t="s">
        <v>52</v>
      </c>
      <c r="G93" s="13">
        <v>0</v>
      </c>
      <c r="H93" s="8" t="s">
        <v>52</v>
      </c>
      <c r="I93" s="13">
        <v>0</v>
      </c>
      <c r="J93" s="8" t="s">
        <v>52</v>
      </c>
      <c r="K93" s="13">
        <v>321500</v>
      </c>
      <c r="L93" s="8" t="s">
        <v>2596</v>
      </c>
      <c r="M93" s="13">
        <v>0</v>
      </c>
      <c r="N93" s="8" t="s">
        <v>52</v>
      </c>
      <c r="O93" s="16">
        <v>252000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8" t="s">
        <v>2597</v>
      </c>
      <c r="X93" s="8" t="s">
        <v>52</v>
      </c>
      <c r="Y93" s="5" t="s">
        <v>52</v>
      </c>
      <c r="Z93" s="5" t="s">
        <v>52</v>
      </c>
      <c r="AA93" s="14"/>
      <c r="AB93" s="5" t="s">
        <v>52</v>
      </c>
    </row>
    <row r="94" spans="1:28" ht="30" customHeight="1">
      <c r="A94" s="8" t="s">
        <v>256</v>
      </c>
      <c r="B94" s="17" t="s">
        <v>254</v>
      </c>
      <c r="C94" s="17" t="s">
        <v>255</v>
      </c>
      <c r="D94" s="18" t="s">
        <v>221</v>
      </c>
      <c r="E94" s="13">
        <v>0</v>
      </c>
      <c r="F94" s="8" t="s">
        <v>52</v>
      </c>
      <c r="G94" s="13">
        <v>260000</v>
      </c>
      <c r="H94" s="8" t="s">
        <v>2598</v>
      </c>
      <c r="I94" s="13">
        <v>260000</v>
      </c>
      <c r="J94" s="8" t="s">
        <v>2599</v>
      </c>
      <c r="K94" s="13">
        <v>260000</v>
      </c>
      <c r="L94" s="8" t="s">
        <v>2600</v>
      </c>
      <c r="M94" s="13">
        <v>0</v>
      </c>
      <c r="N94" s="8" t="s">
        <v>52</v>
      </c>
      <c r="O94" s="13">
        <f t="shared" si="2"/>
        <v>260000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8" t="s">
        <v>2601</v>
      </c>
      <c r="X94" s="8" t="s">
        <v>52</v>
      </c>
      <c r="Y94" s="5" t="s">
        <v>52</v>
      </c>
      <c r="Z94" s="5" t="s">
        <v>52</v>
      </c>
      <c r="AA94" s="14"/>
      <c r="AB94" s="5" t="s">
        <v>52</v>
      </c>
    </row>
    <row r="95" spans="1:28" ht="30" customHeight="1">
      <c r="A95" s="8" t="s">
        <v>960</v>
      </c>
      <c r="B95" s="17" t="s">
        <v>3007</v>
      </c>
      <c r="C95" s="17" t="s">
        <v>52</v>
      </c>
      <c r="D95" s="18" t="s">
        <v>117</v>
      </c>
      <c r="E95" s="13">
        <v>0</v>
      </c>
      <c r="F95" s="8" t="s">
        <v>52</v>
      </c>
      <c r="G95" s="13">
        <v>0</v>
      </c>
      <c r="H95" s="8" t="s">
        <v>52</v>
      </c>
      <c r="I95" s="13">
        <v>0</v>
      </c>
      <c r="J95" s="8" t="s">
        <v>52</v>
      </c>
      <c r="K95" s="13">
        <v>0</v>
      </c>
      <c r="L95" s="8" t="s">
        <v>52</v>
      </c>
      <c r="M95" s="13">
        <v>1000</v>
      </c>
      <c r="N95" s="8" t="s">
        <v>2571</v>
      </c>
      <c r="O95" s="13">
        <f t="shared" si="2"/>
        <v>1000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8" t="s">
        <v>2602</v>
      </c>
      <c r="X95" s="8" t="s">
        <v>52</v>
      </c>
      <c r="Y95" s="5" t="s">
        <v>52</v>
      </c>
      <c r="Z95" s="5" t="s">
        <v>52</v>
      </c>
      <c r="AA95" s="14"/>
      <c r="AB95" s="5" t="s">
        <v>52</v>
      </c>
    </row>
    <row r="96" spans="1:28" ht="30" customHeight="1">
      <c r="A96" s="8" t="s">
        <v>1666</v>
      </c>
      <c r="B96" s="17" t="s">
        <v>1664</v>
      </c>
      <c r="C96" s="17" t="s">
        <v>1665</v>
      </c>
      <c r="D96" s="18" t="s">
        <v>99</v>
      </c>
      <c r="E96" s="13">
        <v>0</v>
      </c>
      <c r="F96" s="8" t="s">
        <v>52</v>
      </c>
      <c r="G96" s="13">
        <v>0</v>
      </c>
      <c r="H96" s="8" t="s">
        <v>52</v>
      </c>
      <c r="I96" s="13">
        <v>1100</v>
      </c>
      <c r="J96" s="8" t="s">
        <v>2603</v>
      </c>
      <c r="K96" s="13">
        <v>0</v>
      </c>
      <c r="L96" s="8" t="s">
        <v>52</v>
      </c>
      <c r="M96" s="13">
        <v>0</v>
      </c>
      <c r="N96" s="8" t="s">
        <v>52</v>
      </c>
      <c r="O96" s="13">
        <f t="shared" si="2"/>
        <v>1100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8" t="s">
        <v>2604</v>
      </c>
      <c r="X96" s="8" t="s">
        <v>52</v>
      </c>
      <c r="Y96" s="5" t="s">
        <v>52</v>
      </c>
      <c r="Z96" s="5" t="s">
        <v>52</v>
      </c>
      <c r="AA96" s="14"/>
      <c r="AB96" s="5" t="s">
        <v>52</v>
      </c>
    </row>
    <row r="97" spans="1:28" ht="30" customHeight="1">
      <c r="A97" s="8" t="s">
        <v>934</v>
      </c>
      <c r="B97" s="17" t="s">
        <v>932</v>
      </c>
      <c r="C97" s="17" t="s">
        <v>933</v>
      </c>
      <c r="D97" s="18" t="s">
        <v>117</v>
      </c>
      <c r="E97" s="13">
        <v>0</v>
      </c>
      <c r="F97" s="8" t="s">
        <v>52</v>
      </c>
      <c r="G97" s="13">
        <v>30000</v>
      </c>
      <c r="H97" s="8" t="s">
        <v>2491</v>
      </c>
      <c r="I97" s="13">
        <v>35000</v>
      </c>
      <c r="J97" s="8" t="s">
        <v>2605</v>
      </c>
      <c r="K97" s="13">
        <v>32000</v>
      </c>
      <c r="L97" s="8" t="s">
        <v>2592</v>
      </c>
      <c r="M97" s="13">
        <v>0</v>
      </c>
      <c r="N97" s="8" t="s">
        <v>52</v>
      </c>
      <c r="O97" s="13">
        <f t="shared" si="2"/>
        <v>30000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8" t="s">
        <v>2606</v>
      </c>
      <c r="X97" s="8" t="s">
        <v>52</v>
      </c>
      <c r="Y97" s="5" t="s">
        <v>52</v>
      </c>
      <c r="Z97" s="5" t="s">
        <v>52</v>
      </c>
      <c r="AA97" s="14"/>
      <c r="AB97" s="5" t="s">
        <v>52</v>
      </c>
    </row>
    <row r="98" spans="1:28" ht="30" customHeight="1">
      <c r="A98" s="8" t="s">
        <v>67</v>
      </c>
      <c r="B98" s="17" t="s">
        <v>65</v>
      </c>
      <c r="C98" s="17" t="s">
        <v>66</v>
      </c>
      <c r="D98" s="18" t="s">
        <v>60</v>
      </c>
      <c r="E98" s="13">
        <v>0</v>
      </c>
      <c r="F98" s="8" t="s">
        <v>52</v>
      </c>
      <c r="G98" s="13">
        <v>0</v>
      </c>
      <c r="H98" s="8" t="s">
        <v>52</v>
      </c>
      <c r="I98" s="13">
        <v>338000</v>
      </c>
      <c r="J98" s="8" t="s">
        <v>2607</v>
      </c>
      <c r="K98" s="13">
        <v>0</v>
      </c>
      <c r="L98" s="8" t="s">
        <v>52</v>
      </c>
      <c r="M98" s="13">
        <v>0</v>
      </c>
      <c r="N98" s="8" t="s">
        <v>52</v>
      </c>
      <c r="O98" s="13">
        <f t="shared" si="2"/>
        <v>338000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8" t="s">
        <v>2608</v>
      </c>
      <c r="X98" s="8" t="s">
        <v>52</v>
      </c>
      <c r="Y98" s="5" t="s">
        <v>52</v>
      </c>
      <c r="Z98" s="5" t="s">
        <v>52</v>
      </c>
      <c r="AA98" s="14"/>
      <c r="AB98" s="5" t="s">
        <v>52</v>
      </c>
    </row>
    <row r="99" spans="1:28" ht="30" customHeight="1">
      <c r="A99" s="8" t="s">
        <v>1742</v>
      </c>
      <c r="B99" s="17" t="s">
        <v>1740</v>
      </c>
      <c r="C99" s="17" t="s">
        <v>1741</v>
      </c>
      <c r="D99" s="18" t="s">
        <v>99</v>
      </c>
      <c r="E99" s="13">
        <v>363</v>
      </c>
      <c r="F99" s="8" t="s">
        <v>52</v>
      </c>
      <c r="G99" s="13">
        <v>0</v>
      </c>
      <c r="H99" s="8" t="s">
        <v>52</v>
      </c>
      <c r="I99" s="13">
        <v>0</v>
      </c>
      <c r="J99" s="8" t="s">
        <v>52</v>
      </c>
      <c r="K99" s="13">
        <v>440</v>
      </c>
      <c r="L99" s="8" t="s">
        <v>2609</v>
      </c>
      <c r="M99" s="13">
        <v>742</v>
      </c>
      <c r="N99" s="8" t="s">
        <v>2610</v>
      </c>
      <c r="O99" s="13">
        <f t="shared" si="2"/>
        <v>363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8" t="s">
        <v>2611</v>
      </c>
      <c r="X99" s="8" t="s">
        <v>52</v>
      </c>
      <c r="Y99" s="5" t="s">
        <v>52</v>
      </c>
      <c r="Z99" s="5" t="s">
        <v>52</v>
      </c>
      <c r="AA99" s="14"/>
      <c r="AB99" s="5" t="s">
        <v>52</v>
      </c>
    </row>
    <row r="100" spans="1:28" ht="30" customHeight="1">
      <c r="A100" s="8" t="s">
        <v>1756</v>
      </c>
      <c r="B100" s="17" t="s">
        <v>1740</v>
      </c>
      <c r="C100" s="17" t="s">
        <v>1755</v>
      </c>
      <c r="D100" s="18" t="s">
        <v>99</v>
      </c>
      <c r="E100" s="13">
        <v>407</v>
      </c>
      <c r="F100" s="8" t="s">
        <v>52</v>
      </c>
      <c r="G100" s="13">
        <v>0</v>
      </c>
      <c r="H100" s="8" t="s">
        <v>52</v>
      </c>
      <c r="I100" s="13">
        <v>0</v>
      </c>
      <c r="J100" s="8" t="s">
        <v>52</v>
      </c>
      <c r="K100" s="13">
        <v>497</v>
      </c>
      <c r="L100" s="8" t="s">
        <v>2609</v>
      </c>
      <c r="M100" s="13">
        <v>843</v>
      </c>
      <c r="N100" s="8" t="s">
        <v>2610</v>
      </c>
      <c r="O100" s="13">
        <f t="shared" si="2"/>
        <v>407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8" t="s">
        <v>2612</v>
      </c>
      <c r="X100" s="8" t="s">
        <v>52</v>
      </c>
      <c r="Y100" s="5" t="s">
        <v>52</v>
      </c>
      <c r="Z100" s="5" t="s">
        <v>52</v>
      </c>
      <c r="AA100" s="14"/>
      <c r="AB100" s="5" t="s">
        <v>52</v>
      </c>
    </row>
    <row r="101" spans="1:28" ht="30" customHeight="1">
      <c r="A101" s="8" t="s">
        <v>1766</v>
      </c>
      <c r="B101" s="17" t="s">
        <v>1764</v>
      </c>
      <c r="C101" s="17" t="s">
        <v>1765</v>
      </c>
      <c r="D101" s="18" t="s">
        <v>323</v>
      </c>
      <c r="E101" s="13">
        <v>0</v>
      </c>
      <c r="F101" s="8" t="s">
        <v>52</v>
      </c>
      <c r="G101" s="13">
        <v>1403</v>
      </c>
      <c r="H101" s="8" t="s">
        <v>2613</v>
      </c>
      <c r="I101" s="13">
        <v>1403</v>
      </c>
      <c r="J101" s="8" t="s">
        <v>2614</v>
      </c>
      <c r="K101" s="13">
        <v>0</v>
      </c>
      <c r="L101" s="8" t="s">
        <v>52</v>
      </c>
      <c r="M101" s="13">
        <v>0</v>
      </c>
      <c r="N101" s="8" t="s">
        <v>52</v>
      </c>
      <c r="O101" s="13">
        <f t="shared" si="2"/>
        <v>1403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8" t="s">
        <v>2615</v>
      </c>
      <c r="X101" s="8" t="s">
        <v>52</v>
      </c>
      <c r="Y101" s="5" t="s">
        <v>52</v>
      </c>
      <c r="Z101" s="5" t="s">
        <v>52</v>
      </c>
      <c r="AA101" s="14"/>
      <c r="AB101" s="5" t="s">
        <v>52</v>
      </c>
    </row>
    <row r="102" spans="1:28" ht="30" customHeight="1">
      <c r="A102" s="8" t="s">
        <v>1782</v>
      </c>
      <c r="B102" s="17" t="s">
        <v>1764</v>
      </c>
      <c r="C102" s="17" t="s">
        <v>1781</v>
      </c>
      <c r="D102" s="18" t="s">
        <v>323</v>
      </c>
      <c r="E102" s="13">
        <v>0</v>
      </c>
      <c r="F102" s="8" t="s">
        <v>52</v>
      </c>
      <c r="G102" s="13">
        <v>1679</v>
      </c>
      <c r="H102" s="8" t="s">
        <v>2613</v>
      </c>
      <c r="I102" s="13">
        <v>1679</v>
      </c>
      <c r="J102" s="8" t="s">
        <v>2614</v>
      </c>
      <c r="K102" s="13">
        <v>0</v>
      </c>
      <c r="L102" s="8" t="s">
        <v>52</v>
      </c>
      <c r="M102" s="13">
        <v>0</v>
      </c>
      <c r="N102" s="8" t="s">
        <v>52</v>
      </c>
      <c r="O102" s="13">
        <f t="shared" si="2"/>
        <v>1679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8" t="s">
        <v>2616</v>
      </c>
      <c r="X102" s="8" t="s">
        <v>52</v>
      </c>
      <c r="Y102" s="5" t="s">
        <v>52</v>
      </c>
      <c r="Z102" s="5" t="s">
        <v>52</v>
      </c>
      <c r="AA102" s="14"/>
      <c r="AB102" s="5" t="s">
        <v>52</v>
      </c>
    </row>
    <row r="103" spans="1:28" ht="30" customHeight="1">
      <c r="A103" s="8" t="s">
        <v>1792</v>
      </c>
      <c r="B103" s="17" t="s">
        <v>1764</v>
      </c>
      <c r="C103" s="17" t="s">
        <v>1791</v>
      </c>
      <c r="D103" s="18" t="s">
        <v>323</v>
      </c>
      <c r="E103" s="13">
        <v>0</v>
      </c>
      <c r="F103" s="8" t="s">
        <v>52</v>
      </c>
      <c r="G103" s="13">
        <v>2013</v>
      </c>
      <c r="H103" s="8" t="s">
        <v>2613</v>
      </c>
      <c r="I103" s="13">
        <v>2013</v>
      </c>
      <c r="J103" s="8" t="s">
        <v>2614</v>
      </c>
      <c r="K103" s="13">
        <v>0</v>
      </c>
      <c r="L103" s="8" t="s">
        <v>52</v>
      </c>
      <c r="M103" s="13">
        <v>0</v>
      </c>
      <c r="N103" s="8" t="s">
        <v>52</v>
      </c>
      <c r="O103" s="13">
        <f t="shared" si="2"/>
        <v>2013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8" t="s">
        <v>2617</v>
      </c>
      <c r="X103" s="8" t="s">
        <v>52</v>
      </c>
      <c r="Y103" s="5" t="s">
        <v>52</v>
      </c>
      <c r="Z103" s="5" t="s">
        <v>52</v>
      </c>
      <c r="AA103" s="14"/>
      <c r="AB103" s="5" t="s">
        <v>52</v>
      </c>
    </row>
    <row r="104" spans="1:28" ht="30" customHeight="1">
      <c r="A104" s="8" t="s">
        <v>1802</v>
      </c>
      <c r="B104" s="17" t="s">
        <v>1764</v>
      </c>
      <c r="C104" s="17" t="s">
        <v>1801</v>
      </c>
      <c r="D104" s="18" t="s">
        <v>323</v>
      </c>
      <c r="E104" s="13">
        <v>0</v>
      </c>
      <c r="F104" s="8" t="s">
        <v>52</v>
      </c>
      <c r="G104" s="13">
        <v>2542</v>
      </c>
      <c r="H104" s="8" t="s">
        <v>2613</v>
      </c>
      <c r="I104" s="13">
        <v>2542</v>
      </c>
      <c r="J104" s="8" t="s">
        <v>2614</v>
      </c>
      <c r="K104" s="13">
        <v>0</v>
      </c>
      <c r="L104" s="8" t="s">
        <v>52</v>
      </c>
      <c r="M104" s="13">
        <v>0</v>
      </c>
      <c r="N104" s="8" t="s">
        <v>52</v>
      </c>
      <c r="O104" s="13">
        <f t="shared" si="2"/>
        <v>2542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8" t="s">
        <v>2618</v>
      </c>
      <c r="X104" s="8" t="s">
        <v>52</v>
      </c>
      <c r="Y104" s="5" t="s">
        <v>52</v>
      </c>
      <c r="Z104" s="5" t="s">
        <v>52</v>
      </c>
      <c r="AA104" s="14"/>
      <c r="AB104" s="5" t="s">
        <v>52</v>
      </c>
    </row>
    <row r="105" spans="1:28" ht="30" customHeight="1">
      <c r="A105" s="8" t="s">
        <v>1812</v>
      </c>
      <c r="B105" s="17" t="s">
        <v>1764</v>
      </c>
      <c r="C105" s="17" t="s">
        <v>1811</v>
      </c>
      <c r="D105" s="18" t="s">
        <v>323</v>
      </c>
      <c r="E105" s="13">
        <v>0</v>
      </c>
      <c r="F105" s="8" t="s">
        <v>52</v>
      </c>
      <c r="G105" s="13">
        <v>4014</v>
      </c>
      <c r="H105" s="8" t="s">
        <v>2613</v>
      </c>
      <c r="I105" s="13">
        <v>4014</v>
      </c>
      <c r="J105" s="8" t="s">
        <v>2614</v>
      </c>
      <c r="K105" s="13">
        <v>0</v>
      </c>
      <c r="L105" s="8" t="s">
        <v>52</v>
      </c>
      <c r="M105" s="13">
        <v>0</v>
      </c>
      <c r="N105" s="8" t="s">
        <v>52</v>
      </c>
      <c r="O105" s="13">
        <f t="shared" si="2"/>
        <v>4014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8" t="s">
        <v>2619</v>
      </c>
      <c r="X105" s="8" t="s">
        <v>52</v>
      </c>
      <c r="Y105" s="5" t="s">
        <v>52</v>
      </c>
      <c r="Z105" s="5" t="s">
        <v>52</v>
      </c>
      <c r="AA105" s="14"/>
      <c r="AB105" s="5" t="s">
        <v>52</v>
      </c>
    </row>
    <row r="106" spans="1:28" ht="30" customHeight="1">
      <c r="A106" s="8" t="s">
        <v>1832</v>
      </c>
      <c r="B106" s="17" t="s">
        <v>1764</v>
      </c>
      <c r="C106" s="17" t="s">
        <v>1831</v>
      </c>
      <c r="D106" s="18" t="s">
        <v>323</v>
      </c>
      <c r="E106" s="13">
        <v>0</v>
      </c>
      <c r="F106" s="8" t="s">
        <v>52</v>
      </c>
      <c r="G106" s="13">
        <v>4520</v>
      </c>
      <c r="H106" s="8" t="s">
        <v>2613</v>
      </c>
      <c r="I106" s="13">
        <v>4520</v>
      </c>
      <c r="J106" s="8" t="s">
        <v>2614</v>
      </c>
      <c r="K106" s="13">
        <v>0</v>
      </c>
      <c r="L106" s="8" t="s">
        <v>52</v>
      </c>
      <c r="M106" s="13">
        <v>0</v>
      </c>
      <c r="N106" s="8" t="s">
        <v>52</v>
      </c>
      <c r="O106" s="13">
        <f t="shared" si="2"/>
        <v>4520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8" t="s">
        <v>2620</v>
      </c>
      <c r="X106" s="8" t="s">
        <v>52</v>
      </c>
      <c r="Y106" s="5" t="s">
        <v>52</v>
      </c>
      <c r="Z106" s="5" t="s">
        <v>52</v>
      </c>
      <c r="AA106" s="14"/>
      <c r="AB106" s="5" t="s">
        <v>52</v>
      </c>
    </row>
    <row r="107" spans="1:28" ht="30" customHeight="1">
      <c r="A107" s="8" t="s">
        <v>1822</v>
      </c>
      <c r="B107" s="17" t="s">
        <v>1764</v>
      </c>
      <c r="C107" s="17" t="s">
        <v>1821</v>
      </c>
      <c r="D107" s="18" t="s">
        <v>323</v>
      </c>
      <c r="E107" s="13">
        <v>0</v>
      </c>
      <c r="F107" s="8" t="s">
        <v>52</v>
      </c>
      <c r="G107" s="13">
        <v>8600</v>
      </c>
      <c r="H107" s="8" t="s">
        <v>2613</v>
      </c>
      <c r="I107" s="13">
        <v>8600</v>
      </c>
      <c r="J107" s="8" t="s">
        <v>2614</v>
      </c>
      <c r="K107" s="13">
        <v>0</v>
      </c>
      <c r="L107" s="8" t="s">
        <v>52</v>
      </c>
      <c r="M107" s="13">
        <v>0</v>
      </c>
      <c r="N107" s="8" t="s">
        <v>52</v>
      </c>
      <c r="O107" s="13">
        <f t="shared" si="2"/>
        <v>8600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8" t="s">
        <v>2621</v>
      </c>
      <c r="X107" s="8" t="s">
        <v>52</v>
      </c>
      <c r="Y107" s="5" t="s">
        <v>52</v>
      </c>
      <c r="Z107" s="5" t="s">
        <v>52</v>
      </c>
      <c r="AA107" s="14"/>
      <c r="AB107" s="5" t="s">
        <v>52</v>
      </c>
    </row>
    <row r="108" spans="1:28" ht="30" customHeight="1">
      <c r="A108" s="8" t="s">
        <v>473</v>
      </c>
      <c r="B108" s="17" t="s">
        <v>471</v>
      </c>
      <c r="C108" s="17" t="s">
        <v>472</v>
      </c>
      <c r="D108" s="18" t="s">
        <v>117</v>
      </c>
      <c r="E108" s="13">
        <v>0</v>
      </c>
      <c r="F108" s="8" t="s">
        <v>52</v>
      </c>
      <c r="G108" s="13">
        <v>0</v>
      </c>
      <c r="H108" s="8" t="s">
        <v>52</v>
      </c>
      <c r="I108" s="13">
        <v>0</v>
      </c>
      <c r="J108" s="8" t="s">
        <v>52</v>
      </c>
      <c r="K108" s="13">
        <v>178000</v>
      </c>
      <c r="L108" s="8" t="s">
        <v>2622</v>
      </c>
      <c r="M108" s="13">
        <v>0</v>
      </c>
      <c r="N108" s="8" t="s">
        <v>52</v>
      </c>
      <c r="O108" s="13">
        <f t="shared" si="2"/>
        <v>178000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8" t="s">
        <v>2623</v>
      </c>
      <c r="X108" s="8" t="s">
        <v>52</v>
      </c>
      <c r="Y108" s="5" t="s">
        <v>52</v>
      </c>
      <c r="Z108" s="5" t="s">
        <v>52</v>
      </c>
      <c r="AA108" s="14"/>
      <c r="AB108" s="5" t="s">
        <v>52</v>
      </c>
    </row>
    <row r="109" spans="1:28" ht="30" customHeight="1">
      <c r="A109" s="8" t="s">
        <v>476</v>
      </c>
      <c r="B109" s="17" t="s">
        <v>475</v>
      </c>
      <c r="C109" s="17" t="s">
        <v>439</v>
      </c>
      <c r="D109" s="18" t="s">
        <v>117</v>
      </c>
      <c r="E109" s="13">
        <v>0</v>
      </c>
      <c r="F109" s="8" t="s">
        <v>52</v>
      </c>
      <c r="G109" s="13">
        <v>0</v>
      </c>
      <c r="H109" s="8" t="s">
        <v>52</v>
      </c>
      <c r="I109" s="13">
        <v>0</v>
      </c>
      <c r="J109" s="8" t="s">
        <v>52</v>
      </c>
      <c r="K109" s="13">
        <v>377000</v>
      </c>
      <c r="L109" s="8" t="s">
        <v>2622</v>
      </c>
      <c r="M109" s="13">
        <v>0</v>
      </c>
      <c r="N109" s="8" t="s">
        <v>52</v>
      </c>
      <c r="O109" s="13">
        <f t="shared" si="2"/>
        <v>377000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8" t="s">
        <v>2624</v>
      </c>
      <c r="X109" s="8" t="s">
        <v>52</v>
      </c>
      <c r="Y109" s="5" t="s">
        <v>52</v>
      </c>
      <c r="Z109" s="5" t="s">
        <v>52</v>
      </c>
      <c r="AA109" s="14"/>
      <c r="AB109" s="5" t="s">
        <v>52</v>
      </c>
    </row>
    <row r="110" spans="1:28" ht="30" customHeight="1">
      <c r="A110" s="8" t="s">
        <v>446</v>
      </c>
      <c r="B110" s="17" t="s">
        <v>444</v>
      </c>
      <c r="C110" s="17" t="s">
        <v>445</v>
      </c>
      <c r="D110" s="18" t="s">
        <v>117</v>
      </c>
      <c r="E110" s="13">
        <v>24800</v>
      </c>
      <c r="F110" s="8" t="s">
        <v>52</v>
      </c>
      <c r="G110" s="13">
        <v>26300</v>
      </c>
      <c r="H110" s="8" t="s">
        <v>2625</v>
      </c>
      <c r="I110" s="13">
        <v>28400</v>
      </c>
      <c r="J110" s="8" t="s">
        <v>2626</v>
      </c>
      <c r="K110" s="13">
        <v>31800</v>
      </c>
      <c r="L110" s="8" t="s">
        <v>2627</v>
      </c>
      <c r="M110" s="13">
        <v>0</v>
      </c>
      <c r="N110" s="8" t="s">
        <v>52</v>
      </c>
      <c r="O110" s="13">
        <f t="shared" si="2"/>
        <v>24800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8" t="s">
        <v>2628</v>
      </c>
      <c r="X110" s="8" t="s">
        <v>52</v>
      </c>
      <c r="Y110" s="5" t="s">
        <v>52</v>
      </c>
      <c r="Z110" s="5" t="s">
        <v>52</v>
      </c>
      <c r="AA110" s="14"/>
      <c r="AB110" s="5" t="s">
        <v>52</v>
      </c>
    </row>
    <row r="111" spans="1:28" ht="30" customHeight="1">
      <c r="A111" s="8" t="s">
        <v>176</v>
      </c>
      <c r="B111" s="17" t="s">
        <v>174</v>
      </c>
      <c r="C111" s="17" t="s">
        <v>175</v>
      </c>
      <c r="D111" s="18" t="s">
        <v>117</v>
      </c>
      <c r="E111" s="13">
        <v>207400</v>
      </c>
      <c r="F111" s="8" t="s">
        <v>52</v>
      </c>
      <c r="G111" s="13">
        <v>370000</v>
      </c>
      <c r="H111" s="8" t="s">
        <v>2629</v>
      </c>
      <c r="I111" s="13">
        <v>370000</v>
      </c>
      <c r="J111" s="8" t="s">
        <v>2630</v>
      </c>
      <c r="K111" s="13">
        <v>244000</v>
      </c>
      <c r="L111" s="8" t="s">
        <v>2631</v>
      </c>
      <c r="M111" s="13">
        <v>0</v>
      </c>
      <c r="N111" s="8" t="s">
        <v>52</v>
      </c>
      <c r="O111" s="13">
        <f t="shared" si="2"/>
        <v>207400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8" t="s">
        <v>2632</v>
      </c>
      <c r="X111" s="8" t="s">
        <v>52</v>
      </c>
      <c r="Y111" s="5" t="s">
        <v>52</v>
      </c>
      <c r="Z111" s="5" t="s">
        <v>52</v>
      </c>
      <c r="AA111" s="14"/>
      <c r="AB111" s="5" t="s">
        <v>52</v>
      </c>
    </row>
    <row r="112" spans="1:28" ht="30" customHeight="1">
      <c r="A112" s="8" t="s">
        <v>450</v>
      </c>
      <c r="B112" s="17" t="s">
        <v>448</v>
      </c>
      <c r="C112" s="17" t="s">
        <v>449</v>
      </c>
      <c r="D112" s="18" t="s">
        <v>117</v>
      </c>
      <c r="E112" s="13">
        <v>112000</v>
      </c>
      <c r="F112" s="8" t="s">
        <v>52</v>
      </c>
      <c r="G112" s="13">
        <v>313700</v>
      </c>
      <c r="H112" s="8" t="s">
        <v>2622</v>
      </c>
      <c r="I112" s="13">
        <v>0</v>
      </c>
      <c r="J112" s="8" t="s">
        <v>52</v>
      </c>
      <c r="K112" s="13">
        <v>0</v>
      </c>
      <c r="L112" s="8" t="s">
        <v>52</v>
      </c>
      <c r="M112" s="13">
        <v>0</v>
      </c>
      <c r="N112" s="8" t="s">
        <v>52</v>
      </c>
      <c r="O112" s="13">
        <f t="shared" si="2"/>
        <v>112000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8" t="s">
        <v>2633</v>
      </c>
      <c r="X112" s="8" t="s">
        <v>52</v>
      </c>
      <c r="Y112" s="5" t="s">
        <v>52</v>
      </c>
      <c r="Z112" s="5" t="s">
        <v>52</v>
      </c>
      <c r="AA112" s="14"/>
      <c r="AB112" s="5" t="s">
        <v>52</v>
      </c>
    </row>
    <row r="113" spans="1:28" ht="30" customHeight="1">
      <c r="A113" s="8" t="s">
        <v>469</v>
      </c>
      <c r="B113" s="17" t="s">
        <v>467</v>
      </c>
      <c r="C113" s="17" t="s">
        <v>468</v>
      </c>
      <c r="D113" s="18" t="s">
        <v>117</v>
      </c>
      <c r="E113" s="13">
        <v>31100</v>
      </c>
      <c r="F113" s="8" t="s">
        <v>52</v>
      </c>
      <c r="G113" s="13">
        <v>0</v>
      </c>
      <c r="H113" s="8" t="s">
        <v>52</v>
      </c>
      <c r="I113" s="13">
        <v>0</v>
      </c>
      <c r="J113" s="8" t="s">
        <v>52</v>
      </c>
      <c r="K113" s="13">
        <v>50000</v>
      </c>
      <c r="L113" s="8" t="s">
        <v>2634</v>
      </c>
      <c r="M113" s="13">
        <v>0</v>
      </c>
      <c r="N113" s="8" t="s">
        <v>52</v>
      </c>
      <c r="O113" s="13">
        <f t="shared" si="2"/>
        <v>31100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8" t="s">
        <v>2635</v>
      </c>
      <c r="X113" s="8" t="s">
        <v>52</v>
      </c>
      <c r="Y113" s="5" t="s">
        <v>52</v>
      </c>
      <c r="Z113" s="5" t="s">
        <v>52</v>
      </c>
      <c r="AA113" s="14"/>
      <c r="AB113" s="5" t="s">
        <v>52</v>
      </c>
    </row>
    <row r="114" spans="1:28" ht="30" customHeight="1">
      <c r="A114" s="8" t="s">
        <v>788</v>
      </c>
      <c r="B114" s="17" t="s">
        <v>786</v>
      </c>
      <c r="C114" s="17" t="s">
        <v>787</v>
      </c>
      <c r="D114" s="18" t="s">
        <v>117</v>
      </c>
      <c r="E114" s="13">
        <v>24640</v>
      </c>
      <c r="F114" s="8" t="s">
        <v>52</v>
      </c>
      <c r="G114" s="13">
        <v>0</v>
      </c>
      <c r="H114" s="8" t="s">
        <v>52</v>
      </c>
      <c r="I114" s="13">
        <v>43300</v>
      </c>
      <c r="J114" s="8" t="s">
        <v>2636</v>
      </c>
      <c r="K114" s="13">
        <v>0</v>
      </c>
      <c r="L114" s="8" t="s">
        <v>52</v>
      </c>
      <c r="M114" s="13">
        <v>43300</v>
      </c>
      <c r="N114" s="8" t="s">
        <v>2637</v>
      </c>
      <c r="O114" s="13">
        <f t="shared" si="2"/>
        <v>24640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8" t="s">
        <v>2638</v>
      </c>
      <c r="X114" s="8" t="s">
        <v>52</v>
      </c>
      <c r="Y114" s="5" t="s">
        <v>52</v>
      </c>
      <c r="Z114" s="5" t="s">
        <v>52</v>
      </c>
      <c r="AA114" s="14"/>
      <c r="AB114" s="5" t="s">
        <v>52</v>
      </c>
    </row>
    <row r="115" spans="1:28" ht="30" customHeight="1">
      <c r="A115" s="8" t="s">
        <v>938</v>
      </c>
      <c r="B115" s="17" t="s">
        <v>936</v>
      </c>
      <c r="C115" s="17" t="s">
        <v>937</v>
      </c>
      <c r="D115" s="18" t="s">
        <v>99</v>
      </c>
      <c r="E115" s="13">
        <v>2720</v>
      </c>
      <c r="F115" s="8" t="s">
        <v>52</v>
      </c>
      <c r="G115" s="13">
        <v>3200</v>
      </c>
      <c r="H115" s="8" t="s">
        <v>2639</v>
      </c>
      <c r="I115" s="13">
        <v>3200</v>
      </c>
      <c r="J115" s="8" t="s">
        <v>2640</v>
      </c>
      <c r="K115" s="13">
        <v>3200</v>
      </c>
      <c r="L115" s="8" t="s">
        <v>2641</v>
      </c>
      <c r="M115" s="13">
        <v>0</v>
      </c>
      <c r="N115" s="8" t="s">
        <v>52</v>
      </c>
      <c r="O115" s="13">
        <f t="shared" si="2"/>
        <v>2720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8" t="s">
        <v>2642</v>
      </c>
      <c r="X115" s="8" t="s">
        <v>52</v>
      </c>
      <c r="Y115" s="5" t="s">
        <v>52</v>
      </c>
      <c r="Z115" s="5" t="s">
        <v>52</v>
      </c>
      <c r="AA115" s="14"/>
      <c r="AB115" s="5" t="s">
        <v>52</v>
      </c>
    </row>
    <row r="116" spans="1:28" ht="30" customHeight="1">
      <c r="A116" s="8" t="s">
        <v>941</v>
      </c>
      <c r="B116" s="17" t="s">
        <v>936</v>
      </c>
      <c r="C116" s="17" t="s">
        <v>940</v>
      </c>
      <c r="D116" s="18" t="s">
        <v>99</v>
      </c>
      <c r="E116" s="13">
        <v>5440</v>
      </c>
      <c r="F116" s="8" t="s">
        <v>52</v>
      </c>
      <c r="G116" s="13">
        <v>6400</v>
      </c>
      <c r="H116" s="8" t="s">
        <v>2639</v>
      </c>
      <c r="I116" s="13">
        <v>6400</v>
      </c>
      <c r="J116" s="8" t="s">
        <v>2640</v>
      </c>
      <c r="K116" s="13">
        <v>6400</v>
      </c>
      <c r="L116" s="8" t="s">
        <v>2641</v>
      </c>
      <c r="M116" s="13">
        <v>0</v>
      </c>
      <c r="N116" s="8" t="s">
        <v>52</v>
      </c>
      <c r="O116" s="13">
        <f t="shared" si="2"/>
        <v>5440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8" t="s">
        <v>2643</v>
      </c>
      <c r="X116" s="8" t="s">
        <v>52</v>
      </c>
      <c r="Y116" s="5" t="s">
        <v>52</v>
      </c>
      <c r="Z116" s="5" t="s">
        <v>52</v>
      </c>
      <c r="AA116" s="14"/>
      <c r="AB116" s="5" t="s">
        <v>52</v>
      </c>
    </row>
    <row r="117" spans="1:28" ht="30" customHeight="1">
      <c r="A117" s="8" t="s">
        <v>922</v>
      </c>
      <c r="B117" s="17" t="s">
        <v>920</v>
      </c>
      <c r="C117" s="17" t="s">
        <v>921</v>
      </c>
      <c r="D117" s="18" t="s">
        <v>99</v>
      </c>
      <c r="E117" s="13">
        <v>0</v>
      </c>
      <c r="F117" s="8" t="s">
        <v>52</v>
      </c>
      <c r="G117" s="13">
        <v>0</v>
      </c>
      <c r="H117" s="8" t="s">
        <v>52</v>
      </c>
      <c r="I117" s="13">
        <v>4000</v>
      </c>
      <c r="J117" s="8" t="s">
        <v>2644</v>
      </c>
      <c r="K117" s="13">
        <v>4400</v>
      </c>
      <c r="L117" s="8" t="s">
        <v>2645</v>
      </c>
      <c r="M117" s="13">
        <v>0</v>
      </c>
      <c r="N117" s="8" t="s">
        <v>52</v>
      </c>
      <c r="O117" s="13">
        <f t="shared" si="2"/>
        <v>4000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8" t="s">
        <v>2646</v>
      </c>
      <c r="X117" s="8" t="s">
        <v>52</v>
      </c>
      <c r="Y117" s="5" t="s">
        <v>52</v>
      </c>
      <c r="Z117" s="5" t="s">
        <v>52</v>
      </c>
      <c r="AA117" s="14"/>
      <c r="AB117" s="5" t="s">
        <v>52</v>
      </c>
    </row>
    <row r="118" spans="1:28" ht="30" customHeight="1">
      <c r="A118" s="8" t="s">
        <v>1893</v>
      </c>
      <c r="B118" s="17" t="s">
        <v>1891</v>
      </c>
      <c r="C118" s="17" t="s">
        <v>1892</v>
      </c>
      <c r="D118" s="18" t="s">
        <v>117</v>
      </c>
      <c r="E118" s="13">
        <v>0</v>
      </c>
      <c r="F118" s="8" t="s">
        <v>52</v>
      </c>
      <c r="G118" s="13">
        <v>0</v>
      </c>
      <c r="H118" s="8" t="s">
        <v>52</v>
      </c>
      <c r="I118" s="13">
        <v>0</v>
      </c>
      <c r="J118" s="8" t="s">
        <v>52</v>
      </c>
      <c r="K118" s="13">
        <v>2500</v>
      </c>
      <c r="L118" s="8" t="s">
        <v>2647</v>
      </c>
      <c r="M118" s="13">
        <v>0</v>
      </c>
      <c r="N118" s="8" t="s">
        <v>52</v>
      </c>
      <c r="O118" s="13">
        <f t="shared" si="2"/>
        <v>2500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8" t="s">
        <v>2648</v>
      </c>
      <c r="X118" s="8" t="s">
        <v>52</v>
      </c>
      <c r="Y118" s="5" t="s">
        <v>52</v>
      </c>
      <c r="Z118" s="5" t="s">
        <v>52</v>
      </c>
      <c r="AA118" s="14"/>
      <c r="AB118" s="5" t="s">
        <v>52</v>
      </c>
    </row>
    <row r="119" spans="1:28" ht="30" customHeight="1">
      <c r="A119" s="8" t="s">
        <v>952</v>
      </c>
      <c r="B119" s="17" t="s">
        <v>951</v>
      </c>
      <c r="C119" s="17" t="s">
        <v>562</v>
      </c>
      <c r="D119" s="18" t="s">
        <v>117</v>
      </c>
      <c r="E119" s="13">
        <v>0</v>
      </c>
      <c r="F119" s="8" t="s">
        <v>52</v>
      </c>
      <c r="G119" s="13">
        <v>0</v>
      </c>
      <c r="H119" s="8" t="s">
        <v>52</v>
      </c>
      <c r="I119" s="13">
        <v>840</v>
      </c>
      <c r="J119" s="8" t="s">
        <v>2649</v>
      </c>
      <c r="K119" s="13">
        <v>840</v>
      </c>
      <c r="L119" s="8" t="s">
        <v>2641</v>
      </c>
      <c r="M119" s="13">
        <v>0</v>
      </c>
      <c r="N119" s="8" t="s">
        <v>52</v>
      </c>
      <c r="O119" s="16">
        <v>714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8" t="s">
        <v>2650</v>
      </c>
      <c r="X119" s="8" t="s">
        <v>52</v>
      </c>
      <c r="Y119" s="5" t="s">
        <v>52</v>
      </c>
      <c r="Z119" s="5" t="s">
        <v>52</v>
      </c>
      <c r="AA119" s="14"/>
      <c r="AB119" s="5" t="s">
        <v>52</v>
      </c>
    </row>
    <row r="120" spans="1:28" ht="30" customHeight="1">
      <c r="A120" s="8" t="s">
        <v>954</v>
      </c>
      <c r="B120" s="17" t="s">
        <v>951</v>
      </c>
      <c r="C120" s="17" t="s">
        <v>947</v>
      </c>
      <c r="D120" s="18" t="s">
        <v>117</v>
      </c>
      <c r="E120" s="13">
        <v>0</v>
      </c>
      <c r="F120" s="8" t="s">
        <v>52</v>
      </c>
      <c r="G120" s="13">
        <v>0</v>
      </c>
      <c r="H120" s="8" t="s">
        <v>52</v>
      </c>
      <c r="I120" s="13">
        <v>1170</v>
      </c>
      <c r="J120" s="8" t="s">
        <v>2649</v>
      </c>
      <c r="K120" s="13">
        <v>1170</v>
      </c>
      <c r="L120" s="8" t="s">
        <v>2641</v>
      </c>
      <c r="M120" s="13">
        <v>0</v>
      </c>
      <c r="N120" s="8" t="s">
        <v>52</v>
      </c>
      <c r="O120" s="16">
        <v>995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8" t="s">
        <v>2651</v>
      </c>
      <c r="X120" s="8" t="s">
        <v>52</v>
      </c>
      <c r="Y120" s="5" t="s">
        <v>52</v>
      </c>
      <c r="Z120" s="5" t="s">
        <v>52</v>
      </c>
      <c r="AA120" s="14"/>
      <c r="AB120" s="5" t="s">
        <v>52</v>
      </c>
    </row>
    <row r="121" spans="1:28" ht="30" customHeight="1">
      <c r="A121" s="8" t="s">
        <v>1721</v>
      </c>
      <c r="B121" s="17" t="s">
        <v>1719</v>
      </c>
      <c r="C121" s="17" t="s">
        <v>1720</v>
      </c>
      <c r="D121" s="18" t="s">
        <v>603</v>
      </c>
      <c r="E121" s="13">
        <v>0</v>
      </c>
      <c r="F121" s="8" t="s">
        <v>52</v>
      </c>
      <c r="G121" s="13">
        <v>0</v>
      </c>
      <c r="H121" s="8" t="s">
        <v>52</v>
      </c>
      <c r="I121" s="13">
        <v>3000</v>
      </c>
      <c r="J121" s="8" t="s">
        <v>2603</v>
      </c>
      <c r="K121" s="13">
        <v>0</v>
      </c>
      <c r="L121" s="8" t="s">
        <v>52</v>
      </c>
      <c r="M121" s="13">
        <v>0</v>
      </c>
      <c r="N121" s="8" t="s">
        <v>52</v>
      </c>
      <c r="O121" s="16">
        <v>2800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8" t="s">
        <v>2652</v>
      </c>
      <c r="X121" s="8" t="s">
        <v>52</v>
      </c>
      <c r="Y121" s="5" t="s">
        <v>52</v>
      </c>
      <c r="Z121" s="5" t="s">
        <v>52</v>
      </c>
      <c r="AA121" s="14"/>
      <c r="AB121" s="5" t="s">
        <v>52</v>
      </c>
    </row>
    <row r="122" spans="1:28" ht="30" customHeight="1">
      <c r="A122" s="8" t="s">
        <v>1670</v>
      </c>
      <c r="B122" s="17" t="s">
        <v>1668</v>
      </c>
      <c r="C122" s="17" t="s">
        <v>1669</v>
      </c>
      <c r="D122" s="18" t="s">
        <v>99</v>
      </c>
      <c r="E122" s="13">
        <v>0</v>
      </c>
      <c r="F122" s="8" t="s">
        <v>52</v>
      </c>
      <c r="G122" s="13">
        <v>1265</v>
      </c>
      <c r="H122" s="8" t="s">
        <v>2653</v>
      </c>
      <c r="I122" s="13">
        <v>1265</v>
      </c>
      <c r="J122" s="8" t="s">
        <v>2603</v>
      </c>
      <c r="K122" s="13">
        <v>0</v>
      </c>
      <c r="L122" s="8" t="s">
        <v>52</v>
      </c>
      <c r="M122" s="13">
        <v>0</v>
      </c>
      <c r="N122" s="8" t="s">
        <v>52</v>
      </c>
      <c r="O122" s="13">
        <f t="shared" si="2"/>
        <v>1265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8" t="s">
        <v>2654</v>
      </c>
      <c r="X122" s="8" t="s">
        <v>52</v>
      </c>
      <c r="Y122" s="5" t="s">
        <v>52</v>
      </c>
      <c r="Z122" s="5" t="s">
        <v>52</v>
      </c>
      <c r="AA122" s="14"/>
      <c r="AB122" s="5" t="s">
        <v>52</v>
      </c>
    </row>
    <row r="123" spans="1:28" ht="30" customHeight="1">
      <c r="A123" s="8" t="s">
        <v>1674</v>
      </c>
      <c r="B123" s="17" t="s">
        <v>1672</v>
      </c>
      <c r="C123" s="17" t="s">
        <v>1673</v>
      </c>
      <c r="D123" s="18" t="s">
        <v>99</v>
      </c>
      <c r="E123" s="13">
        <v>0</v>
      </c>
      <c r="F123" s="8" t="s">
        <v>52</v>
      </c>
      <c r="G123" s="13">
        <v>870</v>
      </c>
      <c r="H123" s="8" t="s">
        <v>2653</v>
      </c>
      <c r="I123" s="13">
        <v>0</v>
      </c>
      <c r="J123" s="8" t="s">
        <v>52</v>
      </c>
      <c r="K123" s="13">
        <v>0</v>
      </c>
      <c r="L123" s="8" t="s">
        <v>52</v>
      </c>
      <c r="M123" s="13">
        <v>0</v>
      </c>
      <c r="N123" s="8" t="s">
        <v>52</v>
      </c>
      <c r="O123" s="13">
        <f t="shared" si="2"/>
        <v>870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8" t="s">
        <v>2655</v>
      </c>
      <c r="X123" s="8" t="s">
        <v>52</v>
      </c>
      <c r="Y123" s="5" t="s">
        <v>52</v>
      </c>
      <c r="Z123" s="5" t="s">
        <v>52</v>
      </c>
      <c r="AA123" s="14"/>
      <c r="AB123" s="5" t="s">
        <v>52</v>
      </c>
    </row>
    <row r="124" spans="1:28" ht="30" customHeight="1">
      <c r="A124" s="8" t="s">
        <v>1659</v>
      </c>
      <c r="B124" s="17" t="s">
        <v>1657</v>
      </c>
      <c r="C124" s="17" t="s">
        <v>1658</v>
      </c>
      <c r="D124" s="18" t="s">
        <v>117</v>
      </c>
      <c r="E124" s="13">
        <v>0</v>
      </c>
      <c r="F124" s="8" t="s">
        <v>52</v>
      </c>
      <c r="G124" s="13">
        <v>0</v>
      </c>
      <c r="H124" s="8" t="s">
        <v>52</v>
      </c>
      <c r="I124" s="13">
        <v>280</v>
      </c>
      <c r="J124" s="8" t="s">
        <v>2603</v>
      </c>
      <c r="K124" s="13">
        <v>0</v>
      </c>
      <c r="L124" s="8" t="s">
        <v>52</v>
      </c>
      <c r="M124" s="13">
        <v>0</v>
      </c>
      <c r="N124" s="8" t="s">
        <v>52</v>
      </c>
      <c r="O124" s="13">
        <f t="shared" si="2"/>
        <v>280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8" t="s">
        <v>2656</v>
      </c>
      <c r="X124" s="8" t="s">
        <v>52</v>
      </c>
      <c r="Y124" s="5" t="s">
        <v>52</v>
      </c>
      <c r="Z124" s="5" t="s">
        <v>52</v>
      </c>
      <c r="AA124" s="14"/>
      <c r="AB124" s="5" t="s">
        <v>52</v>
      </c>
    </row>
    <row r="125" spans="1:28" ht="30" customHeight="1">
      <c r="A125" s="8" t="s">
        <v>2347</v>
      </c>
      <c r="B125" s="17" t="s">
        <v>2346</v>
      </c>
      <c r="C125" s="17" t="s">
        <v>52</v>
      </c>
      <c r="D125" s="18" t="s">
        <v>1132</v>
      </c>
      <c r="E125" s="13">
        <v>0</v>
      </c>
      <c r="F125" s="8" t="s">
        <v>52</v>
      </c>
      <c r="G125" s="13">
        <v>0</v>
      </c>
      <c r="H125" s="8" t="s">
        <v>52</v>
      </c>
      <c r="I125" s="13">
        <v>0</v>
      </c>
      <c r="J125" s="8" t="s">
        <v>52</v>
      </c>
      <c r="K125" s="13">
        <v>0</v>
      </c>
      <c r="L125" s="8" t="s">
        <v>52</v>
      </c>
      <c r="M125" s="13">
        <v>2800</v>
      </c>
      <c r="N125" s="8" t="s">
        <v>52</v>
      </c>
      <c r="O125" s="13">
        <f t="shared" si="2"/>
        <v>2800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8" t="s">
        <v>2657</v>
      </c>
      <c r="X125" s="8" t="s">
        <v>52</v>
      </c>
      <c r="Y125" s="5" t="s">
        <v>52</v>
      </c>
      <c r="Z125" s="5" t="s">
        <v>52</v>
      </c>
      <c r="AA125" s="14"/>
      <c r="AB125" s="5" t="s">
        <v>52</v>
      </c>
    </row>
    <row r="126" spans="1:28" ht="30" customHeight="1">
      <c r="A126" s="8" t="s">
        <v>2351</v>
      </c>
      <c r="B126" s="17" t="s">
        <v>2349</v>
      </c>
      <c r="C126" s="17" t="s">
        <v>52</v>
      </c>
      <c r="D126" s="18" t="s">
        <v>2350</v>
      </c>
      <c r="E126" s="13">
        <v>0</v>
      </c>
      <c r="F126" s="8" t="s">
        <v>52</v>
      </c>
      <c r="G126" s="13">
        <v>4000</v>
      </c>
      <c r="H126" s="8" t="s">
        <v>2658</v>
      </c>
      <c r="I126" s="13">
        <v>0</v>
      </c>
      <c r="J126" s="8" t="s">
        <v>52</v>
      </c>
      <c r="K126" s="13">
        <v>0</v>
      </c>
      <c r="L126" s="8" t="s">
        <v>52</v>
      </c>
      <c r="M126" s="13">
        <v>0</v>
      </c>
      <c r="N126" s="8" t="s">
        <v>52</v>
      </c>
      <c r="O126" s="13">
        <f t="shared" si="2"/>
        <v>4000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8" t="s">
        <v>2659</v>
      </c>
      <c r="X126" s="8" t="s">
        <v>52</v>
      </c>
      <c r="Y126" s="5" t="s">
        <v>52</v>
      </c>
      <c r="Z126" s="5" t="s">
        <v>52</v>
      </c>
      <c r="AA126" s="14"/>
      <c r="AB126" s="5" t="s">
        <v>52</v>
      </c>
    </row>
    <row r="127" spans="1:28" ht="30" customHeight="1">
      <c r="A127" s="8" t="s">
        <v>2355</v>
      </c>
      <c r="B127" s="17" t="s">
        <v>2353</v>
      </c>
      <c r="C127" s="17" t="s">
        <v>52</v>
      </c>
      <c r="D127" s="18" t="s">
        <v>2354</v>
      </c>
      <c r="E127" s="13">
        <v>0</v>
      </c>
      <c r="F127" s="8" t="s">
        <v>52</v>
      </c>
      <c r="G127" s="13">
        <v>1210</v>
      </c>
      <c r="H127" s="8" t="s">
        <v>2660</v>
      </c>
      <c r="I127" s="13">
        <v>0</v>
      </c>
      <c r="J127" s="8" t="s">
        <v>52</v>
      </c>
      <c r="K127" s="13">
        <v>0</v>
      </c>
      <c r="L127" s="8" t="s">
        <v>52</v>
      </c>
      <c r="M127" s="13">
        <v>0</v>
      </c>
      <c r="N127" s="8" t="s">
        <v>52</v>
      </c>
      <c r="O127" s="13">
        <f t="shared" si="2"/>
        <v>1210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8" t="s">
        <v>2661</v>
      </c>
      <c r="X127" s="8" t="s">
        <v>52</v>
      </c>
      <c r="Y127" s="5" t="s">
        <v>52</v>
      </c>
      <c r="Z127" s="5" t="s">
        <v>52</v>
      </c>
      <c r="AA127" s="14"/>
      <c r="AB127" s="5" t="s">
        <v>52</v>
      </c>
    </row>
    <row r="128" spans="1:28" ht="30" customHeight="1">
      <c r="A128" s="8" t="s">
        <v>2358</v>
      </c>
      <c r="B128" s="17" t="s">
        <v>2357</v>
      </c>
      <c r="C128" s="17" t="s">
        <v>52</v>
      </c>
      <c r="D128" s="18" t="s">
        <v>2354</v>
      </c>
      <c r="E128" s="13">
        <v>0</v>
      </c>
      <c r="F128" s="8" t="s">
        <v>52</v>
      </c>
      <c r="G128" s="13">
        <v>0</v>
      </c>
      <c r="H128" s="8" t="s">
        <v>52</v>
      </c>
      <c r="I128" s="13">
        <v>6447</v>
      </c>
      <c r="J128" s="8" t="s">
        <v>2662</v>
      </c>
      <c r="K128" s="13">
        <v>0</v>
      </c>
      <c r="L128" s="8" t="s">
        <v>52</v>
      </c>
      <c r="M128" s="13">
        <v>0</v>
      </c>
      <c r="N128" s="8" t="s">
        <v>52</v>
      </c>
      <c r="O128" s="13">
        <f t="shared" si="2"/>
        <v>6447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8" t="s">
        <v>2663</v>
      </c>
      <c r="X128" s="8" t="s">
        <v>52</v>
      </c>
      <c r="Y128" s="5" t="s">
        <v>52</v>
      </c>
      <c r="Z128" s="5" t="s">
        <v>52</v>
      </c>
      <c r="AA128" s="14"/>
      <c r="AB128" s="5" t="s">
        <v>52</v>
      </c>
    </row>
    <row r="129" spans="1:28" ht="30" customHeight="1">
      <c r="A129" s="8" t="s">
        <v>2361</v>
      </c>
      <c r="B129" s="17" t="s">
        <v>2360</v>
      </c>
      <c r="C129" s="17" t="s">
        <v>52</v>
      </c>
      <c r="D129" s="18" t="s">
        <v>1471</v>
      </c>
      <c r="E129" s="13">
        <v>0</v>
      </c>
      <c r="F129" s="8" t="s">
        <v>52</v>
      </c>
      <c r="G129" s="13">
        <v>0</v>
      </c>
      <c r="H129" s="8" t="s">
        <v>52</v>
      </c>
      <c r="I129" s="13">
        <v>14500</v>
      </c>
      <c r="J129" s="8" t="s">
        <v>2662</v>
      </c>
      <c r="K129" s="13">
        <v>0</v>
      </c>
      <c r="L129" s="8" t="s">
        <v>52</v>
      </c>
      <c r="M129" s="13">
        <v>0</v>
      </c>
      <c r="N129" s="8" t="s">
        <v>52</v>
      </c>
      <c r="O129" s="13">
        <f t="shared" si="2"/>
        <v>14500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8" t="s">
        <v>2664</v>
      </c>
      <c r="X129" s="8" t="s">
        <v>52</v>
      </c>
      <c r="Y129" s="5" t="s">
        <v>52</v>
      </c>
      <c r="Z129" s="5" t="s">
        <v>52</v>
      </c>
      <c r="AA129" s="14"/>
      <c r="AB129" s="5" t="s">
        <v>52</v>
      </c>
    </row>
    <row r="130" spans="1:28" ht="30" customHeight="1">
      <c r="A130" s="8" t="s">
        <v>2364</v>
      </c>
      <c r="B130" s="17" t="s">
        <v>2363</v>
      </c>
      <c r="C130" s="17" t="s">
        <v>52</v>
      </c>
      <c r="D130" s="18" t="s">
        <v>117</v>
      </c>
      <c r="E130" s="13">
        <v>0</v>
      </c>
      <c r="F130" s="8" t="s">
        <v>52</v>
      </c>
      <c r="G130" s="13">
        <v>0</v>
      </c>
      <c r="H130" s="8" t="s">
        <v>52</v>
      </c>
      <c r="I130" s="13">
        <v>600</v>
      </c>
      <c r="J130" s="8" t="s">
        <v>2665</v>
      </c>
      <c r="K130" s="13">
        <v>0</v>
      </c>
      <c r="L130" s="8" t="s">
        <v>52</v>
      </c>
      <c r="M130" s="13">
        <v>0</v>
      </c>
      <c r="N130" s="8" t="s">
        <v>52</v>
      </c>
      <c r="O130" s="13">
        <f t="shared" si="2"/>
        <v>600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8" t="s">
        <v>2666</v>
      </c>
      <c r="X130" s="8" t="s">
        <v>52</v>
      </c>
      <c r="Y130" s="5" t="s">
        <v>52</v>
      </c>
      <c r="Z130" s="5" t="s">
        <v>52</v>
      </c>
      <c r="AA130" s="14"/>
      <c r="AB130" s="5" t="s">
        <v>52</v>
      </c>
    </row>
    <row r="131" spans="1:28" ht="30" customHeight="1">
      <c r="A131" s="8" t="s">
        <v>2367</v>
      </c>
      <c r="B131" s="17" t="s">
        <v>2366</v>
      </c>
      <c r="C131" s="17" t="s">
        <v>52</v>
      </c>
      <c r="D131" s="18" t="s">
        <v>117</v>
      </c>
      <c r="E131" s="13">
        <v>0</v>
      </c>
      <c r="F131" s="8" t="s">
        <v>52</v>
      </c>
      <c r="G131" s="13">
        <v>0</v>
      </c>
      <c r="H131" s="8" t="s">
        <v>52</v>
      </c>
      <c r="I131" s="13">
        <v>600</v>
      </c>
      <c r="J131" s="8" t="s">
        <v>2665</v>
      </c>
      <c r="K131" s="13">
        <v>0</v>
      </c>
      <c r="L131" s="8" t="s">
        <v>52</v>
      </c>
      <c r="M131" s="13">
        <v>0</v>
      </c>
      <c r="N131" s="8" t="s">
        <v>52</v>
      </c>
      <c r="O131" s="13">
        <f t="shared" si="2"/>
        <v>600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8" t="s">
        <v>2667</v>
      </c>
      <c r="X131" s="8" t="s">
        <v>52</v>
      </c>
      <c r="Y131" s="5" t="s">
        <v>52</v>
      </c>
      <c r="Z131" s="5" t="s">
        <v>52</v>
      </c>
      <c r="AA131" s="14"/>
      <c r="AB131" s="5" t="s">
        <v>52</v>
      </c>
    </row>
    <row r="132" spans="1:28" ht="30" customHeight="1">
      <c r="A132" s="8" t="s">
        <v>2370</v>
      </c>
      <c r="B132" s="17" t="s">
        <v>2369</v>
      </c>
      <c r="C132" s="17" t="s">
        <v>52</v>
      </c>
      <c r="D132" s="18" t="s">
        <v>99</v>
      </c>
      <c r="E132" s="13">
        <v>0</v>
      </c>
      <c r="F132" s="8" t="s">
        <v>52</v>
      </c>
      <c r="G132" s="13">
        <v>86</v>
      </c>
      <c r="H132" s="8" t="s">
        <v>2668</v>
      </c>
      <c r="I132" s="13">
        <v>0</v>
      </c>
      <c r="J132" s="8" t="s">
        <v>52</v>
      </c>
      <c r="K132" s="13">
        <v>0</v>
      </c>
      <c r="L132" s="8" t="s">
        <v>52</v>
      </c>
      <c r="M132" s="13">
        <v>0</v>
      </c>
      <c r="N132" s="8" t="s">
        <v>52</v>
      </c>
      <c r="O132" s="13">
        <f t="shared" si="2"/>
        <v>86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8" t="s">
        <v>2669</v>
      </c>
      <c r="X132" s="8" t="s">
        <v>52</v>
      </c>
      <c r="Y132" s="5" t="s">
        <v>52</v>
      </c>
      <c r="Z132" s="5" t="s">
        <v>52</v>
      </c>
      <c r="AA132" s="14"/>
      <c r="AB132" s="5" t="s">
        <v>52</v>
      </c>
    </row>
    <row r="133" spans="1:28" ht="30" customHeight="1">
      <c r="A133" s="8" t="s">
        <v>2400</v>
      </c>
      <c r="B133" s="17" t="s">
        <v>2399</v>
      </c>
      <c r="C133" s="17" t="s">
        <v>52</v>
      </c>
      <c r="D133" s="18" t="s">
        <v>99</v>
      </c>
      <c r="E133" s="13">
        <v>0</v>
      </c>
      <c r="F133" s="8" t="s">
        <v>52</v>
      </c>
      <c r="G133" s="13">
        <v>171.5</v>
      </c>
      <c r="H133" s="8" t="s">
        <v>52</v>
      </c>
      <c r="I133" s="13">
        <v>0</v>
      </c>
      <c r="J133" s="8" t="s">
        <v>52</v>
      </c>
      <c r="K133" s="13">
        <v>0</v>
      </c>
      <c r="L133" s="8" t="s">
        <v>52</v>
      </c>
      <c r="M133" s="13">
        <v>0</v>
      </c>
      <c r="N133" s="8" t="s">
        <v>52</v>
      </c>
      <c r="O133" s="13">
        <f t="shared" si="2"/>
        <v>171.5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8" t="s">
        <v>2670</v>
      </c>
      <c r="X133" s="8" t="s">
        <v>52</v>
      </c>
      <c r="Y133" s="5" t="s">
        <v>52</v>
      </c>
      <c r="Z133" s="5" t="s">
        <v>52</v>
      </c>
      <c r="AA133" s="14"/>
      <c r="AB133" s="5" t="s">
        <v>52</v>
      </c>
    </row>
    <row r="134" spans="1:28" ht="30" customHeight="1">
      <c r="A134" s="8" t="s">
        <v>2394</v>
      </c>
      <c r="B134" s="17" t="s">
        <v>2391</v>
      </c>
      <c r="C134" s="17" t="s">
        <v>2392</v>
      </c>
      <c r="D134" s="18" t="s">
        <v>2393</v>
      </c>
      <c r="E134" s="13">
        <v>0</v>
      </c>
      <c r="F134" s="8" t="s">
        <v>52</v>
      </c>
      <c r="G134" s="13">
        <v>0</v>
      </c>
      <c r="H134" s="8" t="s">
        <v>52</v>
      </c>
      <c r="I134" s="13">
        <v>0</v>
      </c>
      <c r="J134" s="8" t="s">
        <v>52</v>
      </c>
      <c r="K134" s="13">
        <v>0</v>
      </c>
      <c r="L134" s="8" t="s">
        <v>52</v>
      </c>
      <c r="M134" s="13">
        <v>10000</v>
      </c>
      <c r="N134" s="8" t="s">
        <v>189</v>
      </c>
      <c r="O134" s="13">
        <f t="shared" si="2"/>
        <v>10000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8" t="s">
        <v>2671</v>
      </c>
      <c r="X134" s="8" t="s">
        <v>52</v>
      </c>
      <c r="Y134" s="5" t="s">
        <v>52</v>
      </c>
      <c r="Z134" s="5" t="s">
        <v>52</v>
      </c>
      <c r="AA134" s="14"/>
      <c r="AB134" s="5" t="s">
        <v>52</v>
      </c>
    </row>
    <row r="135" spans="1:28" ht="30" customHeight="1">
      <c r="A135" s="8" t="s">
        <v>2338</v>
      </c>
      <c r="B135" s="17" t="s">
        <v>2336</v>
      </c>
      <c r="C135" s="17" t="s">
        <v>2337</v>
      </c>
      <c r="D135" s="18" t="s">
        <v>1460</v>
      </c>
      <c r="E135" s="13">
        <v>0</v>
      </c>
      <c r="F135" s="8" t="s">
        <v>52</v>
      </c>
      <c r="G135" s="13">
        <v>15786</v>
      </c>
      <c r="H135" s="8" t="s">
        <v>2466</v>
      </c>
      <c r="I135" s="13">
        <v>0</v>
      </c>
      <c r="J135" s="8" t="s">
        <v>52</v>
      </c>
      <c r="K135" s="13">
        <v>0</v>
      </c>
      <c r="L135" s="8" t="s">
        <v>52</v>
      </c>
      <c r="M135" s="13">
        <v>0</v>
      </c>
      <c r="N135" s="8" t="s">
        <v>52</v>
      </c>
      <c r="O135" s="13">
        <f t="shared" si="2"/>
        <v>15786</v>
      </c>
      <c r="P135" s="13">
        <v>27357</v>
      </c>
      <c r="Q135" s="13">
        <v>0</v>
      </c>
      <c r="R135" s="13">
        <v>3088</v>
      </c>
      <c r="S135" s="13">
        <v>0</v>
      </c>
      <c r="T135" s="13">
        <v>0</v>
      </c>
      <c r="U135" s="13">
        <v>0</v>
      </c>
      <c r="V135" s="13">
        <f>SMALL(Q135:U135,COUNTIF(Q135:U135,0)+1)</f>
        <v>3088</v>
      </c>
      <c r="W135" s="8" t="s">
        <v>2672</v>
      </c>
      <c r="X135" s="8" t="s">
        <v>52</v>
      </c>
      <c r="Y135" s="5" t="s">
        <v>52</v>
      </c>
      <c r="Z135" s="5" t="s">
        <v>52</v>
      </c>
      <c r="AA135" s="14"/>
      <c r="AB135" s="5" t="s">
        <v>52</v>
      </c>
    </row>
    <row r="136" spans="1:28" ht="30" customHeight="1">
      <c r="A136" s="8" t="s">
        <v>2036</v>
      </c>
      <c r="B136" s="17" t="s">
        <v>623</v>
      </c>
      <c r="C136" s="17" t="s">
        <v>2035</v>
      </c>
      <c r="D136" s="18" t="s">
        <v>99</v>
      </c>
      <c r="E136" s="13">
        <v>2411</v>
      </c>
      <c r="F136" s="8" t="s">
        <v>52</v>
      </c>
      <c r="G136" s="13">
        <v>2930</v>
      </c>
      <c r="H136" s="8" t="s">
        <v>2673</v>
      </c>
      <c r="I136" s="13">
        <v>3027</v>
      </c>
      <c r="J136" s="8" t="s">
        <v>2674</v>
      </c>
      <c r="K136" s="13">
        <v>3129</v>
      </c>
      <c r="L136" s="8" t="s">
        <v>2675</v>
      </c>
      <c r="M136" s="13">
        <v>0</v>
      </c>
      <c r="N136" s="8" t="s">
        <v>52</v>
      </c>
      <c r="O136" s="13">
        <f t="shared" si="2"/>
        <v>2411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8" t="s">
        <v>2676</v>
      </c>
      <c r="X136" s="8" t="s">
        <v>52</v>
      </c>
      <c r="Y136" s="5" t="s">
        <v>52</v>
      </c>
      <c r="Z136" s="5" t="s">
        <v>52</v>
      </c>
      <c r="AA136" s="14"/>
      <c r="AB136" s="5" t="s">
        <v>52</v>
      </c>
    </row>
    <row r="137" spans="1:28" ht="30" customHeight="1">
      <c r="A137" s="8" t="s">
        <v>2045</v>
      </c>
      <c r="B137" s="17" t="s">
        <v>623</v>
      </c>
      <c r="C137" s="17" t="s">
        <v>2044</v>
      </c>
      <c r="D137" s="18" t="s">
        <v>99</v>
      </c>
      <c r="E137" s="13">
        <v>3094</v>
      </c>
      <c r="F137" s="8" t="s">
        <v>52</v>
      </c>
      <c r="G137" s="13">
        <v>3760</v>
      </c>
      <c r="H137" s="8" t="s">
        <v>2673</v>
      </c>
      <c r="I137" s="13">
        <v>3887</v>
      </c>
      <c r="J137" s="8" t="s">
        <v>2674</v>
      </c>
      <c r="K137" s="13">
        <v>4015</v>
      </c>
      <c r="L137" s="8" t="s">
        <v>2675</v>
      </c>
      <c r="M137" s="13">
        <v>0</v>
      </c>
      <c r="N137" s="8" t="s">
        <v>52</v>
      </c>
      <c r="O137" s="13">
        <f t="shared" si="2"/>
        <v>3094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8" t="s">
        <v>2677</v>
      </c>
      <c r="X137" s="8" t="s">
        <v>52</v>
      </c>
      <c r="Y137" s="5" t="s">
        <v>52</v>
      </c>
      <c r="Z137" s="5" t="s">
        <v>52</v>
      </c>
      <c r="AA137" s="14"/>
      <c r="AB137" s="5" t="s">
        <v>52</v>
      </c>
    </row>
    <row r="138" spans="1:28" ht="30" customHeight="1">
      <c r="A138" s="8" t="s">
        <v>2001</v>
      </c>
      <c r="B138" s="17" t="s">
        <v>623</v>
      </c>
      <c r="C138" s="17" t="s">
        <v>2000</v>
      </c>
      <c r="D138" s="18" t="s">
        <v>99</v>
      </c>
      <c r="E138" s="13">
        <v>3554</v>
      </c>
      <c r="F138" s="8" t="s">
        <v>52</v>
      </c>
      <c r="G138" s="13">
        <v>4310</v>
      </c>
      <c r="H138" s="8" t="s">
        <v>2673</v>
      </c>
      <c r="I138" s="13">
        <v>4465</v>
      </c>
      <c r="J138" s="8" t="s">
        <v>2674</v>
      </c>
      <c r="K138" s="13">
        <v>4613</v>
      </c>
      <c r="L138" s="8" t="s">
        <v>2675</v>
      </c>
      <c r="M138" s="13">
        <v>0</v>
      </c>
      <c r="N138" s="8" t="s">
        <v>52</v>
      </c>
      <c r="O138" s="13">
        <f t="shared" si="2"/>
        <v>3554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8" t="s">
        <v>2678</v>
      </c>
      <c r="X138" s="8" t="s">
        <v>52</v>
      </c>
      <c r="Y138" s="5" t="s">
        <v>52</v>
      </c>
      <c r="Z138" s="5" t="s">
        <v>52</v>
      </c>
      <c r="AA138" s="14"/>
      <c r="AB138" s="5" t="s">
        <v>52</v>
      </c>
    </row>
    <row r="139" spans="1:28" ht="30" customHeight="1">
      <c r="A139" s="8" t="s">
        <v>625</v>
      </c>
      <c r="B139" s="17" t="s">
        <v>623</v>
      </c>
      <c r="C139" s="17" t="s">
        <v>624</v>
      </c>
      <c r="D139" s="18" t="s">
        <v>99</v>
      </c>
      <c r="E139" s="13">
        <v>5006</v>
      </c>
      <c r="F139" s="8" t="s">
        <v>52</v>
      </c>
      <c r="G139" s="13">
        <v>6070</v>
      </c>
      <c r="H139" s="8" t="s">
        <v>2673</v>
      </c>
      <c r="I139" s="13">
        <v>6287</v>
      </c>
      <c r="J139" s="8" t="s">
        <v>2674</v>
      </c>
      <c r="K139" s="13">
        <v>6495</v>
      </c>
      <c r="L139" s="8" t="s">
        <v>2675</v>
      </c>
      <c r="M139" s="13">
        <v>0</v>
      </c>
      <c r="N139" s="8" t="s">
        <v>52</v>
      </c>
      <c r="O139" s="13">
        <f t="shared" si="2"/>
        <v>5006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8" t="s">
        <v>2679</v>
      </c>
      <c r="X139" s="8" t="s">
        <v>52</v>
      </c>
      <c r="Y139" s="5" t="s">
        <v>52</v>
      </c>
      <c r="Z139" s="5" t="s">
        <v>52</v>
      </c>
      <c r="AA139" s="14"/>
      <c r="AB139" s="5" t="s">
        <v>52</v>
      </c>
    </row>
    <row r="140" spans="1:28" ht="30" customHeight="1">
      <c r="A140" s="8" t="s">
        <v>628</v>
      </c>
      <c r="B140" s="17" t="s">
        <v>623</v>
      </c>
      <c r="C140" s="17" t="s">
        <v>627</v>
      </c>
      <c r="D140" s="18" t="s">
        <v>99</v>
      </c>
      <c r="E140" s="13">
        <v>8309</v>
      </c>
      <c r="F140" s="8" t="s">
        <v>52</v>
      </c>
      <c r="G140" s="13">
        <v>10100</v>
      </c>
      <c r="H140" s="8" t="s">
        <v>2673</v>
      </c>
      <c r="I140" s="13">
        <v>10439</v>
      </c>
      <c r="J140" s="8" t="s">
        <v>2674</v>
      </c>
      <c r="K140" s="13">
        <v>10782</v>
      </c>
      <c r="L140" s="8" t="s">
        <v>2675</v>
      </c>
      <c r="M140" s="13">
        <v>0</v>
      </c>
      <c r="N140" s="8" t="s">
        <v>52</v>
      </c>
      <c r="O140" s="13">
        <f t="shared" si="2"/>
        <v>8309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8" t="s">
        <v>2680</v>
      </c>
      <c r="X140" s="8" t="s">
        <v>52</v>
      </c>
      <c r="Y140" s="5" t="s">
        <v>52</v>
      </c>
      <c r="Z140" s="5" t="s">
        <v>52</v>
      </c>
      <c r="AA140" s="14"/>
      <c r="AB140" s="5" t="s">
        <v>52</v>
      </c>
    </row>
    <row r="141" spans="1:28" ht="30" customHeight="1">
      <c r="A141" s="8" t="s">
        <v>631</v>
      </c>
      <c r="B141" s="17" t="s">
        <v>623</v>
      </c>
      <c r="C141" s="17" t="s">
        <v>630</v>
      </c>
      <c r="D141" s="18" t="s">
        <v>99</v>
      </c>
      <c r="E141" s="13">
        <v>11919</v>
      </c>
      <c r="F141" s="8" t="s">
        <v>52</v>
      </c>
      <c r="G141" s="13">
        <v>14490</v>
      </c>
      <c r="H141" s="8" t="s">
        <v>2673</v>
      </c>
      <c r="I141" s="13">
        <v>14972</v>
      </c>
      <c r="J141" s="8" t="s">
        <v>2674</v>
      </c>
      <c r="K141" s="13">
        <v>15467</v>
      </c>
      <c r="L141" s="8" t="s">
        <v>2675</v>
      </c>
      <c r="M141" s="13">
        <v>0</v>
      </c>
      <c r="N141" s="8" t="s">
        <v>52</v>
      </c>
      <c r="O141" s="13">
        <f t="shared" si="2"/>
        <v>11919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8" t="s">
        <v>2681</v>
      </c>
      <c r="X141" s="8" t="s">
        <v>52</v>
      </c>
      <c r="Y141" s="5" t="s">
        <v>52</v>
      </c>
      <c r="Z141" s="5" t="s">
        <v>52</v>
      </c>
      <c r="AA141" s="14"/>
      <c r="AB141" s="5" t="s">
        <v>52</v>
      </c>
    </row>
    <row r="142" spans="1:28" ht="30" customHeight="1">
      <c r="A142" s="8" t="s">
        <v>2027</v>
      </c>
      <c r="B142" s="17" t="s">
        <v>623</v>
      </c>
      <c r="C142" s="17" t="s">
        <v>2026</v>
      </c>
      <c r="D142" s="18" t="s">
        <v>99</v>
      </c>
      <c r="E142" s="13">
        <v>15786</v>
      </c>
      <c r="F142" s="8" t="s">
        <v>52</v>
      </c>
      <c r="G142" s="13">
        <v>19190</v>
      </c>
      <c r="H142" s="8" t="s">
        <v>2673</v>
      </c>
      <c r="I142" s="13">
        <v>19840</v>
      </c>
      <c r="J142" s="8" t="s">
        <v>2674</v>
      </c>
      <c r="K142" s="13">
        <v>20491</v>
      </c>
      <c r="L142" s="8" t="s">
        <v>2675</v>
      </c>
      <c r="M142" s="13">
        <v>0</v>
      </c>
      <c r="N142" s="8" t="s">
        <v>52</v>
      </c>
      <c r="O142" s="13">
        <f t="shared" si="2"/>
        <v>15786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8" t="s">
        <v>2682</v>
      </c>
      <c r="X142" s="8" t="s">
        <v>52</v>
      </c>
      <c r="Y142" s="5" t="s">
        <v>52</v>
      </c>
      <c r="Z142" s="5" t="s">
        <v>52</v>
      </c>
      <c r="AA142" s="14"/>
      <c r="AB142" s="5" t="s">
        <v>52</v>
      </c>
    </row>
    <row r="143" spans="1:28" ht="30" customHeight="1">
      <c r="A143" s="8" t="s">
        <v>2101</v>
      </c>
      <c r="B143" s="17" t="s">
        <v>623</v>
      </c>
      <c r="C143" s="17" t="s">
        <v>2100</v>
      </c>
      <c r="D143" s="18" t="s">
        <v>99</v>
      </c>
      <c r="E143" s="13">
        <v>18761</v>
      </c>
      <c r="F143" s="8" t="s">
        <v>52</v>
      </c>
      <c r="G143" s="13">
        <v>22810</v>
      </c>
      <c r="H143" s="8" t="s">
        <v>2673</v>
      </c>
      <c r="I143" s="13">
        <v>23567</v>
      </c>
      <c r="J143" s="8" t="s">
        <v>2674</v>
      </c>
      <c r="K143" s="13">
        <v>24348</v>
      </c>
      <c r="L143" s="8" t="s">
        <v>2675</v>
      </c>
      <c r="M143" s="13">
        <v>0</v>
      </c>
      <c r="N143" s="8" t="s">
        <v>52</v>
      </c>
      <c r="O143" s="13">
        <f t="shared" si="2"/>
        <v>18761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8" t="s">
        <v>2683</v>
      </c>
      <c r="X143" s="8" t="s">
        <v>52</v>
      </c>
      <c r="Y143" s="5" t="s">
        <v>52</v>
      </c>
      <c r="Z143" s="5" t="s">
        <v>52</v>
      </c>
      <c r="AA143" s="14"/>
      <c r="AB143" s="5" t="s">
        <v>52</v>
      </c>
    </row>
    <row r="144" spans="1:28" ht="30" customHeight="1">
      <c r="A144" s="8" t="s">
        <v>2113</v>
      </c>
      <c r="B144" s="17" t="s">
        <v>623</v>
      </c>
      <c r="C144" s="17" t="s">
        <v>2112</v>
      </c>
      <c r="D144" s="18" t="s">
        <v>99</v>
      </c>
      <c r="E144" s="13">
        <v>29699</v>
      </c>
      <c r="F144" s="8" t="s">
        <v>52</v>
      </c>
      <c r="G144" s="13">
        <v>36120</v>
      </c>
      <c r="H144" s="8" t="s">
        <v>2673</v>
      </c>
      <c r="I144" s="13">
        <v>37309</v>
      </c>
      <c r="J144" s="8" t="s">
        <v>2674</v>
      </c>
      <c r="K144" s="13">
        <v>38542</v>
      </c>
      <c r="L144" s="8" t="s">
        <v>2675</v>
      </c>
      <c r="M144" s="13">
        <v>0</v>
      </c>
      <c r="N144" s="8" t="s">
        <v>52</v>
      </c>
      <c r="O144" s="13">
        <f t="shared" si="2"/>
        <v>29699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8" t="s">
        <v>2684</v>
      </c>
      <c r="X144" s="8" t="s">
        <v>52</v>
      </c>
      <c r="Y144" s="5" t="s">
        <v>52</v>
      </c>
      <c r="Z144" s="5" t="s">
        <v>52</v>
      </c>
      <c r="AA144" s="14"/>
      <c r="AB144" s="5" t="s">
        <v>52</v>
      </c>
    </row>
    <row r="145" spans="1:28" ht="30" customHeight="1">
      <c r="A145" s="8" t="s">
        <v>2125</v>
      </c>
      <c r="B145" s="17" t="s">
        <v>623</v>
      </c>
      <c r="C145" s="17" t="s">
        <v>2124</v>
      </c>
      <c r="D145" s="18" t="s">
        <v>99</v>
      </c>
      <c r="E145" s="13">
        <v>42182</v>
      </c>
      <c r="F145" s="8" t="s">
        <v>52</v>
      </c>
      <c r="G145" s="13">
        <v>51310</v>
      </c>
      <c r="H145" s="8" t="s">
        <v>2673</v>
      </c>
      <c r="I145" s="13">
        <v>52679</v>
      </c>
      <c r="J145" s="8" t="s">
        <v>2674</v>
      </c>
      <c r="K145" s="13">
        <v>54650</v>
      </c>
      <c r="L145" s="8" t="s">
        <v>2675</v>
      </c>
      <c r="M145" s="13">
        <v>0</v>
      </c>
      <c r="N145" s="8" t="s">
        <v>52</v>
      </c>
      <c r="O145" s="13">
        <f t="shared" si="2"/>
        <v>42182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8" t="s">
        <v>2685</v>
      </c>
      <c r="X145" s="8" t="s">
        <v>52</v>
      </c>
      <c r="Y145" s="5" t="s">
        <v>52</v>
      </c>
      <c r="Z145" s="5" t="s">
        <v>52</v>
      </c>
      <c r="AA145" s="14"/>
      <c r="AB145" s="5" t="s">
        <v>52</v>
      </c>
    </row>
    <row r="146" spans="1:28" ht="30" customHeight="1">
      <c r="A146" s="8" t="s">
        <v>2137</v>
      </c>
      <c r="B146" s="17" t="s">
        <v>623</v>
      </c>
      <c r="C146" s="17" t="s">
        <v>2136</v>
      </c>
      <c r="D146" s="18" t="s">
        <v>99</v>
      </c>
      <c r="E146" s="13">
        <v>55065</v>
      </c>
      <c r="F146" s="8" t="s">
        <v>52</v>
      </c>
      <c r="G146" s="13">
        <v>66980</v>
      </c>
      <c r="H146" s="8" t="s">
        <v>2673</v>
      </c>
      <c r="I146" s="13">
        <v>68765</v>
      </c>
      <c r="J146" s="8" t="s">
        <v>2674</v>
      </c>
      <c r="K146" s="13">
        <v>71339</v>
      </c>
      <c r="L146" s="8" t="s">
        <v>2675</v>
      </c>
      <c r="M146" s="13">
        <v>0</v>
      </c>
      <c r="N146" s="8" t="s">
        <v>52</v>
      </c>
      <c r="O146" s="13">
        <f t="shared" si="2"/>
        <v>55065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8" t="s">
        <v>2686</v>
      </c>
      <c r="X146" s="8" t="s">
        <v>52</v>
      </c>
      <c r="Y146" s="5" t="s">
        <v>52</v>
      </c>
      <c r="Z146" s="5" t="s">
        <v>52</v>
      </c>
      <c r="AA146" s="14"/>
      <c r="AB146" s="5" t="s">
        <v>52</v>
      </c>
    </row>
    <row r="147" spans="1:28" ht="30" customHeight="1">
      <c r="A147" s="8" t="s">
        <v>1016</v>
      </c>
      <c r="B147" s="17" t="s">
        <v>1014</v>
      </c>
      <c r="C147" s="17" t="s">
        <v>1015</v>
      </c>
      <c r="D147" s="18" t="s">
        <v>99</v>
      </c>
      <c r="E147" s="13">
        <v>3877</v>
      </c>
      <c r="F147" s="8" t="s">
        <v>52</v>
      </c>
      <c r="G147" s="13">
        <v>5330</v>
      </c>
      <c r="H147" s="8" t="s">
        <v>2687</v>
      </c>
      <c r="I147" s="13">
        <v>5330</v>
      </c>
      <c r="J147" s="8" t="s">
        <v>2688</v>
      </c>
      <c r="K147" s="13">
        <v>5351</v>
      </c>
      <c r="L147" s="8" t="s">
        <v>2689</v>
      </c>
      <c r="M147" s="13">
        <v>0</v>
      </c>
      <c r="N147" s="8" t="s">
        <v>52</v>
      </c>
      <c r="O147" s="13">
        <f t="shared" si="2"/>
        <v>3877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8" t="s">
        <v>2690</v>
      </c>
      <c r="X147" s="8" t="s">
        <v>52</v>
      </c>
      <c r="Y147" s="5" t="s">
        <v>52</v>
      </c>
      <c r="Z147" s="5" t="s">
        <v>52</v>
      </c>
      <c r="AA147" s="14"/>
      <c r="AB147" s="5" t="s">
        <v>52</v>
      </c>
    </row>
    <row r="148" spans="1:28" ht="30" customHeight="1">
      <c r="A148" s="8" t="s">
        <v>1019</v>
      </c>
      <c r="B148" s="17" t="s">
        <v>1014</v>
      </c>
      <c r="C148" s="17" t="s">
        <v>1018</v>
      </c>
      <c r="D148" s="18" t="s">
        <v>99</v>
      </c>
      <c r="E148" s="13">
        <v>8018</v>
      </c>
      <c r="F148" s="8" t="s">
        <v>52</v>
      </c>
      <c r="G148" s="13">
        <v>11010</v>
      </c>
      <c r="H148" s="8" t="s">
        <v>2687</v>
      </c>
      <c r="I148" s="13">
        <v>11010</v>
      </c>
      <c r="J148" s="8" t="s">
        <v>2688</v>
      </c>
      <c r="K148" s="13">
        <v>11069</v>
      </c>
      <c r="L148" s="8" t="s">
        <v>2689</v>
      </c>
      <c r="M148" s="13">
        <v>0</v>
      </c>
      <c r="N148" s="8" t="s">
        <v>52</v>
      </c>
      <c r="O148" s="13">
        <f t="shared" si="2"/>
        <v>8018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8" t="s">
        <v>2691</v>
      </c>
      <c r="X148" s="8" t="s">
        <v>52</v>
      </c>
      <c r="Y148" s="5" t="s">
        <v>52</v>
      </c>
      <c r="Z148" s="5" t="s">
        <v>52</v>
      </c>
      <c r="AA148" s="14"/>
      <c r="AB148" s="5" t="s">
        <v>52</v>
      </c>
    </row>
    <row r="149" spans="1:28" ht="30" customHeight="1">
      <c r="A149" s="8" t="s">
        <v>267</v>
      </c>
      <c r="B149" s="17" t="s">
        <v>265</v>
      </c>
      <c r="C149" s="17" t="s">
        <v>266</v>
      </c>
      <c r="D149" s="18" t="s">
        <v>99</v>
      </c>
      <c r="E149" s="13">
        <v>1382</v>
      </c>
      <c r="F149" s="8" t="s">
        <v>52</v>
      </c>
      <c r="G149" s="13">
        <v>1530</v>
      </c>
      <c r="H149" s="8" t="s">
        <v>2692</v>
      </c>
      <c r="I149" s="13">
        <v>1640</v>
      </c>
      <c r="J149" s="8" t="s">
        <v>2693</v>
      </c>
      <c r="K149" s="13">
        <v>1600</v>
      </c>
      <c r="L149" s="8" t="s">
        <v>2694</v>
      </c>
      <c r="M149" s="13">
        <v>0</v>
      </c>
      <c r="N149" s="8" t="s">
        <v>52</v>
      </c>
      <c r="O149" s="13">
        <f t="shared" si="2"/>
        <v>1382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8" t="s">
        <v>2695</v>
      </c>
      <c r="X149" s="8" t="s">
        <v>52</v>
      </c>
      <c r="Y149" s="5" t="s">
        <v>52</v>
      </c>
      <c r="Z149" s="5" t="s">
        <v>52</v>
      </c>
      <c r="AA149" s="14"/>
      <c r="AB149" s="5" t="s">
        <v>52</v>
      </c>
    </row>
    <row r="150" spans="1:28" ht="30" customHeight="1">
      <c r="A150" s="8" t="s">
        <v>270</v>
      </c>
      <c r="B150" s="17" t="s">
        <v>265</v>
      </c>
      <c r="C150" s="17" t="s">
        <v>269</v>
      </c>
      <c r="D150" s="18" t="s">
        <v>99</v>
      </c>
      <c r="E150" s="13">
        <v>2289</v>
      </c>
      <c r="F150" s="8" t="s">
        <v>52</v>
      </c>
      <c r="G150" s="13">
        <v>2520</v>
      </c>
      <c r="H150" s="8" t="s">
        <v>2692</v>
      </c>
      <c r="I150" s="13">
        <v>2740</v>
      </c>
      <c r="J150" s="8" t="s">
        <v>2693</v>
      </c>
      <c r="K150" s="13">
        <v>2680</v>
      </c>
      <c r="L150" s="8" t="s">
        <v>2694</v>
      </c>
      <c r="M150" s="13">
        <v>0</v>
      </c>
      <c r="N150" s="8" t="s">
        <v>52</v>
      </c>
      <c r="O150" s="13">
        <f t="shared" si="2"/>
        <v>2289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8" t="s">
        <v>2696</v>
      </c>
      <c r="X150" s="8" t="s">
        <v>52</v>
      </c>
      <c r="Y150" s="5" t="s">
        <v>52</v>
      </c>
      <c r="Z150" s="5" t="s">
        <v>52</v>
      </c>
      <c r="AA150" s="14"/>
      <c r="AB150" s="5" t="s">
        <v>52</v>
      </c>
    </row>
    <row r="151" spans="1:28" ht="30" customHeight="1">
      <c r="A151" s="8" t="s">
        <v>273</v>
      </c>
      <c r="B151" s="17" t="s">
        <v>265</v>
      </c>
      <c r="C151" s="17" t="s">
        <v>272</v>
      </c>
      <c r="D151" s="18" t="s">
        <v>99</v>
      </c>
      <c r="E151" s="13">
        <v>2831</v>
      </c>
      <c r="F151" s="8" t="s">
        <v>52</v>
      </c>
      <c r="G151" s="13">
        <v>3120</v>
      </c>
      <c r="H151" s="8" t="s">
        <v>2692</v>
      </c>
      <c r="I151" s="13">
        <v>3480</v>
      </c>
      <c r="J151" s="8" t="s">
        <v>2693</v>
      </c>
      <c r="K151" s="13">
        <v>3400</v>
      </c>
      <c r="L151" s="8" t="s">
        <v>2694</v>
      </c>
      <c r="M151" s="13">
        <v>0</v>
      </c>
      <c r="N151" s="8" t="s">
        <v>52</v>
      </c>
      <c r="O151" s="13">
        <f t="shared" si="2"/>
        <v>2831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8" t="s">
        <v>2697</v>
      </c>
      <c r="X151" s="8" t="s">
        <v>52</v>
      </c>
      <c r="Y151" s="5" t="s">
        <v>52</v>
      </c>
      <c r="Z151" s="5" t="s">
        <v>52</v>
      </c>
      <c r="AA151" s="14"/>
      <c r="AB151" s="5" t="s">
        <v>52</v>
      </c>
    </row>
    <row r="152" spans="1:28" ht="30" customHeight="1">
      <c r="A152" s="8" t="s">
        <v>276</v>
      </c>
      <c r="B152" s="17" t="s">
        <v>265</v>
      </c>
      <c r="C152" s="17" t="s">
        <v>275</v>
      </c>
      <c r="D152" s="18" t="s">
        <v>99</v>
      </c>
      <c r="E152" s="13">
        <v>3999</v>
      </c>
      <c r="F152" s="8" t="s">
        <v>52</v>
      </c>
      <c r="G152" s="13">
        <v>4400</v>
      </c>
      <c r="H152" s="8" t="s">
        <v>2692</v>
      </c>
      <c r="I152" s="13">
        <v>4840</v>
      </c>
      <c r="J152" s="8" t="s">
        <v>2693</v>
      </c>
      <c r="K152" s="13">
        <v>4740</v>
      </c>
      <c r="L152" s="8" t="s">
        <v>2694</v>
      </c>
      <c r="M152" s="13">
        <v>0</v>
      </c>
      <c r="N152" s="8" t="s">
        <v>52</v>
      </c>
      <c r="O152" s="13">
        <f t="shared" si="2"/>
        <v>3999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8" t="s">
        <v>2698</v>
      </c>
      <c r="X152" s="8" t="s">
        <v>52</v>
      </c>
      <c r="Y152" s="5" t="s">
        <v>52</v>
      </c>
      <c r="Z152" s="5" t="s">
        <v>52</v>
      </c>
      <c r="AA152" s="14"/>
      <c r="AB152" s="5" t="s">
        <v>52</v>
      </c>
    </row>
    <row r="153" spans="1:28" ht="30" customHeight="1">
      <c r="A153" s="8" t="s">
        <v>279</v>
      </c>
      <c r="B153" s="17" t="s">
        <v>265</v>
      </c>
      <c r="C153" s="17" t="s">
        <v>278</v>
      </c>
      <c r="D153" s="18" t="s">
        <v>99</v>
      </c>
      <c r="E153" s="13">
        <v>8733</v>
      </c>
      <c r="F153" s="8" t="s">
        <v>52</v>
      </c>
      <c r="G153" s="13">
        <v>9600</v>
      </c>
      <c r="H153" s="8" t="s">
        <v>2692</v>
      </c>
      <c r="I153" s="13">
        <v>10530</v>
      </c>
      <c r="J153" s="8" t="s">
        <v>2693</v>
      </c>
      <c r="K153" s="13">
        <v>10310</v>
      </c>
      <c r="L153" s="8" t="s">
        <v>2694</v>
      </c>
      <c r="M153" s="13">
        <v>0</v>
      </c>
      <c r="N153" s="8" t="s">
        <v>52</v>
      </c>
      <c r="O153" s="13">
        <f t="shared" si="2"/>
        <v>8733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8" t="s">
        <v>2699</v>
      </c>
      <c r="X153" s="8" t="s">
        <v>52</v>
      </c>
      <c r="Y153" s="5" t="s">
        <v>52</v>
      </c>
      <c r="Z153" s="5" t="s">
        <v>52</v>
      </c>
      <c r="AA153" s="14"/>
      <c r="AB153" s="5" t="s">
        <v>52</v>
      </c>
    </row>
    <row r="154" spans="1:28" ht="30" customHeight="1">
      <c r="A154" s="8" t="s">
        <v>100</v>
      </c>
      <c r="B154" s="17" t="s">
        <v>97</v>
      </c>
      <c r="C154" s="17" t="s">
        <v>98</v>
      </c>
      <c r="D154" s="18" t="s">
        <v>99</v>
      </c>
      <c r="E154" s="13">
        <v>6265</v>
      </c>
      <c r="F154" s="8" t="s">
        <v>52</v>
      </c>
      <c r="G154" s="13">
        <v>7070</v>
      </c>
      <c r="H154" s="8" t="s">
        <v>2692</v>
      </c>
      <c r="I154" s="13">
        <v>8350</v>
      </c>
      <c r="J154" s="8" t="s">
        <v>2700</v>
      </c>
      <c r="K154" s="13">
        <v>7559</v>
      </c>
      <c r="L154" s="8" t="s">
        <v>2603</v>
      </c>
      <c r="M154" s="13">
        <v>0</v>
      </c>
      <c r="N154" s="8" t="s">
        <v>52</v>
      </c>
      <c r="O154" s="13">
        <f t="shared" si="2"/>
        <v>6265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8" t="s">
        <v>2701</v>
      </c>
      <c r="X154" s="8" t="s">
        <v>52</v>
      </c>
      <c r="Y154" s="5" t="s">
        <v>52</v>
      </c>
      <c r="Z154" s="5" t="s">
        <v>52</v>
      </c>
      <c r="AA154" s="14"/>
      <c r="AB154" s="5" t="s">
        <v>52</v>
      </c>
    </row>
    <row r="155" spans="1:28" ht="30" customHeight="1">
      <c r="A155" s="8" t="s">
        <v>103</v>
      </c>
      <c r="B155" s="17" t="s">
        <v>97</v>
      </c>
      <c r="C155" s="17" t="s">
        <v>102</v>
      </c>
      <c r="D155" s="18" t="s">
        <v>99</v>
      </c>
      <c r="E155" s="13">
        <v>21233</v>
      </c>
      <c r="F155" s="8" t="s">
        <v>52</v>
      </c>
      <c r="G155" s="13">
        <v>23970</v>
      </c>
      <c r="H155" s="8" t="s">
        <v>2692</v>
      </c>
      <c r="I155" s="13">
        <v>28350</v>
      </c>
      <c r="J155" s="8" t="s">
        <v>2700</v>
      </c>
      <c r="K155" s="13">
        <v>25673</v>
      </c>
      <c r="L155" s="8" t="s">
        <v>2603</v>
      </c>
      <c r="M155" s="13">
        <v>0</v>
      </c>
      <c r="N155" s="8" t="s">
        <v>52</v>
      </c>
      <c r="O155" s="13">
        <f t="shared" si="2"/>
        <v>21233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8" t="s">
        <v>2702</v>
      </c>
      <c r="X155" s="8" t="s">
        <v>52</v>
      </c>
      <c r="Y155" s="5" t="s">
        <v>52</v>
      </c>
      <c r="Z155" s="5" t="s">
        <v>52</v>
      </c>
      <c r="AA155" s="14"/>
      <c r="AB155" s="5" t="s">
        <v>52</v>
      </c>
    </row>
    <row r="156" spans="1:28" ht="30" customHeight="1">
      <c r="A156" s="8" t="s">
        <v>634</v>
      </c>
      <c r="B156" s="17" t="s">
        <v>105</v>
      </c>
      <c r="C156" s="17" t="s">
        <v>633</v>
      </c>
      <c r="D156" s="18" t="s">
        <v>99</v>
      </c>
      <c r="E156" s="13">
        <v>0</v>
      </c>
      <c r="F156" s="8" t="s">
        <v>52</v>
      </c>
      <c r="G156" s="13">
        <v>3030</v>
      </c>
      <c r="H156" s="8" t="s">
        <v>2703</v>
      </c>
      <c r="I156" s="13">
        <v>2725</v>
      </c>
      <c r="J156" s="8" t="s">
        <v>2704</v>
      </c>
      <c r="K156" s="13">
        <v>2957</v>
      </c>
      <c r="L156" s="8" t="s">
        <v>2705</v>
      </c>
      <c r="M156" s="13">
        <v>0</v>
      </c>
      <c r="N156" s="8" t="s">
        <v>52</v>
      </c>
      <c r="O156" s="13">
        <f t="shared" ref="O156:O219" si="3">SMALL(E156:M156,COUNTIF(E156:M156,0)+1)</f>
        <v>2725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8" t="s">
        <v>2706</v>
      </c>
      <c r="X156" s="8" t="s">
        <v>52</v>
      </c>
      <c r="Y156" s="5" t="s">
        <v>52</v>
      </c>
      <c r="Z156" s="5" t="s">
        <v>52</v>
      </c>
      <c r="AA156" s="14"/>
      <c r="AB156" s="5" t="s">
        <v>52</v>
      </c>
    </row>
    <row r="157" spans="1:28" ht="30" customHeight="1">
      <c r="A157" s="8" t="s">
        <v>637</v>
      </c>
      <c r="B157" s="17" t="s">
        <v>105</v>
      </c>
      <c r="C157" s="17" t="s">
        <v>636</v>
      </c>
      <c r="D157" s="18" t="s">
        <v>99</v>
      </c>
      <c r="E157" s="13">
        <v>0</v>
      </c>
      <c r="F157" s="8" t="s">
        <v>52</v>
      </c>
      <c r="G157" s="13">
        <v>6017</v>
      </c>
      <c r="H157" s="8" t="s">
        <v>2703</v>
      </c>
      <c r="I157" s="13">
        <v>5425</v>
      </c>
      <c r="J157" s="8" t="s">
        <v>2704</v>
      </c>
      <c r="K157" s="13">
        <v>5875</v>
      </c>
      <c r="L157" s="8" t="s">
        <v>2705</v>
      </c>
      <c r="M157" s="13">
        <v>0</v>
      </c>
      <c r="N157" s="8" t="s">
        <v>52</v>
      </c>
      <c r="O157" s="13">
        <f t="shared" si="3"/>
        <v>5425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8" t="s">
        <v>2707</v>
      </c>
      <c r="X157" s="8" t="s">
        <v>52</v>
      </c>
      <c r="Y157" s="5" t="s">
        <v>52</v>
      </c>
      <c r="Z157" s="5" t="s">
        <v>52</v>
      </c>
      <c r="AA157" s="14"/>
      <c r="AB157" s="5" t="s">
        <v>52</v>
      </c>
    </row>
    <row r="158" spans="1:28" ht="30" customHeight="1">
      <c r="A158" s="8" t="s">
        <v>107</v>
      </c>
      <c r="B158" s="17" t="s">
        <v>105</v>
      </c>
      <c r="C158" s="17" t="s">
        <v>106</v>
      </c>
      <c r="D158" s="18" t="s">
        <v>99</v>
      </c>
      <c r="E158" s="13">
        <v>0</v>
      </c>
      <c r="F158" s="8" t="s">
        <v>52</v>
      </c>
      <c r="G158" s="13">
        <v>9167</v>
      </c>
      <c r="H158" s="8" t="s">
        <v>2703</v>
      </c>
      <c r="I158" s="13">
        <v>8250</v>
      </c>
      <c r="J158" s="8" t="s">
        <v>2704</v>
      </c>
      <c r="K158" s="13">
        <v>8955</v>
      </c>
      <c r="L158" s="8" t="s">
        <v>2705</v>
      </c>
      <c r="M158" s="13">
        <v>0</v>
      </c>
      <c r="N158" s="8" t="s">
        <v>52</v>
      </c>
      <c r="O158" s="13">
        <f t="shared" si="3"/>
        <v>8250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8" t="s">
        <v>2708</v>
      </c>
      <c r="X158" s="8" t="s">
        <v>52</v>
      </c>
      <c r="Y158" s="5" t="s">
        <v>52</v>
      </c>
      <c r="Z158" s="5" t="s">
        <v>52</v>
      </c>
      <c r="AA158" s="14"/>
      <c r="AB158" s="5" t="s">
        <v>52</v>
      </c>
    </row>
    <row r="159" spans="1:28" ht="30" customHeight="1">
      <c r="A159" s="8" t="s">
        <v>110</v>
      </c>
      <c r="B159" s="17" t="s">
        <v>105</v>
      </c>
      <c r="C159" s="17" t="s">
        <v>109</v>
      </c>
      <c r="D159" s="18" t="s">
        <v>99</v>
      </c>
      <c r="E159" s="13">
        <v>0</v>
      </c>
      <c r="F159" s="8" t="s">
        <v>52</v>
      </c>
      <c r="G159" s="13">
        <v>12202</v>
      </c>
      <c r="H159" s="8" t="s">
        <v>2703</v>
      </c>
      <c r="I159" s="13">
        <v>10975</v>
      </c>
      <c r="J159" s="8" t="s">
        <v>2704</v>
      </c>
      <c r="K159" s="13">
        <v>11917</v>
      </c>
      <c r="L159" s="8" t="s">
        <v>2705</v>
      </c>
      <c r="M159" s="13">
        <v>0</v>
      </c>
      <c r="N159" s="8" t="s">
        <v>52</v>
      </c>
      <c r="O159" s="13">
        <f t="shared" si="3"/>
        <v>10975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8" t="s">
        <v>2709</v>
      </c>
      <c r="X159" s="8" t="s">
        <v>52</v>
      </c>
      <c r="Y159" s="5" t="s">
        <v>52</v>
      </c>
      <c r="Z159" s="5" t="s">
        <v>52</v>
      </c>
      <c r="AA159" s="14"/>
      <c r="AB159" s="5" t="s">
        <v>52</v>
      </c>
    </row>
    <row r="160" spans="1:28" ht="30" customHeight="1">
      <c r="A160" s="8" t="s">
        <v>642</v>
      </c>
      <c r="B160" s="17" t="s">
        <v>105</v>
      </c>
      <c r="C160" s="17" t="s">
        <v>641</v>
      </c>
      <c r="D160" s="18" t="s">
        <v>99</v>
      </c>
      <c r="E160" s="13">
        <v>0</v>
      </c>
      <c r="F160" s="8" t="s">
        <v>52</v>
      </c>
      <c r="G160" s="13">
        <v>1410</v>
      </c>
      <c r="H160" s="8" t="s">
        <v>2703</v>
      </c>
      <c r="I160" s="13">
        <v>1275</v>
      </c>
      <c r="J160" s="8" t="s">
        <v>2704</v>
      </c>
      <c r="K160" s="13">
        <v>1375</v>
      </c>
      <c r="L160" s="8" t="s">
        <v>2705</v>
      </c>
      <c r="M160" s="13">
        <v>0</v>
      </c>
      <c r="N160" s="8" t="s">
        <v>52</v>
      </c>
      <c r="O160" s="13">
        <f t="shared" si="3"/>
        <v>1275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8" t="s">
        <v>2710</v>
      </c>
      <c r="X160" s="8" t="s">
        <v>52</v>
      </c>
      <c r="Y160" s="5" t="s">
        <v>52</v>
      </c>
      <c r="Z160" s="5" t="s">
        <v>52</v>
      </c>
      <c r="AA160" s="14"/>
      <c r="AB160" s="5" t="s">
        <v>52</v>
      </c>
    </row>
    <row r="161" spans="1:28" ht="30" customHeight="1">
      <c r="A161" s="8" t="s">
        <v>645</v>
      </c>
      <c r="B161" s="17" t="s">
        <v>105</v>
      </c>
      <c r="C161" s="17" t="s">
        <v>644</v>
      </c>
      <c r="D161" s="18" t="s">
        <v>99</v>
      </c>
      <c r="E161" s="13">
        <v>0</v>
      </c>
      <c r="F161" s="8" t="s">
        <v>52</v>
      </c>
      <c r="G161" s="13">
        <v>3185</v>
      </c>
      <c r="H161" s="8" t="s">
        <v>2703</v>
      </c>
      <c r="I161" s="13">
        <v>2875</v>
      </c>
      <c r="J161" s="8" t="s">
        <v>2704</v>
      </c>
      <c r="K161" s="13">
        <v>3110</v>
      </c>
      <c r="L161" s="8" t="s">
        <v>2705</v>
      </c>
      <c r="M161" s="13">
        <v>0</v>
      </c>
      <c r="N161" s="8" t="s">
        <v>52</v>
      </c>
      <c r="O161" s="13">
        <f t="shared" si="3"/>
        <v>2875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8" t="s">
        <v>2711</v>
      </c>
      <c r="X161" s="8" t="s">
        <v>52</v>
      </c>
      <c r="Y161" s="5" t="s">
        <v>52</v>
      </c>
      <c r="Z161" s="5" t="s">
        <v>52</v>
      </c>
      <c r="AA161" s="14"/>
      <c r="AB161" s="5" t="s">
        <v>52</v>
      </c>
    </row>
    <row r="162" spans="1:28" ht="30" customHeight="1">
      <c r="A162" s="8" t="s">
        <v>648</v>
      </c>
      <c r="B162" s="17" t="s">
        <v>105</v>
      </c>
      <c r="C162" s="17" t="s">
        <v>647</v>
      </c>
      <c r="D162" s="18" t="s">
        <v>99</v>
      </c>
      <c r="E162" s="13">
        <v>0</v>
      </c>
      <c r="F162" s="8" t="s">
        <v>52</v>
      </c>
      <c r="G162" s="13">
        <v>4717</v>
      </c>
      <c r="H162" s="8" t="s">
        <v>2703</v>
      </c>
      <c r="I162" s="13">
        <v>4250</v>
      </c>
      <c r="J162" s="8" t="s">
        <v>2704</v>
      </c>
      <c r="K162" s="13">
        <v>4605</v>
      </c>
      <c r="L162" s="8" t="s">
        <v>2705</v>
      </c>
      <c r="M162" s="13">
        <v>0</v>
      </c>
      <c r="N162" s="8" t="s">
        <v>52</v>
      </c>
      <c r="O162" s="13">
        <f t="shared" si="3"/>
        <v>4250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8" t="s">
        <v>2712</v>
      </c>
      <c r="X162" s="8" t="s">
        <v>52</v>
      </c>
      <c r="Y162" s="5" t="s">
        <v>52</v>
      </c>
      <c r="Z162" s="5" t="s">
        <v>52</v>
      </c>
      <c r="AA162" s="14"/>
      <c r="AB162" s="5" t="s">
        <v>52</v>
      </c>
    </row>
    <row r="163" spans="1:28" ht="30" customHeight="1">
      <c r="A163" s="8" t="s">
        <v>651</v>
      </c>
      <c r="B163" s="17" t="s">
        <v>105</v>
      </c>
      <c r="C163" s="17" t="s">
        <v>650</v>
      </c>
      <c r="D163" s="18" t="s">
        <v>99</v>
      </c>
      <c r="E163" s="13">
        <v>0</v>
      </c>
      <c r="F163" s="8" t="s">
        <v>52</v>
      </c>
      <c r="G163" s="13">
        <v>3030</v>
      </c>
      <c r="H163" s="8" t="s">
        <v>2703</v>
      </c>
      <c r="I163" s="13">
        <v>2725</v>
      </c>
      <c r="J163" s="8" t="s">
        <v>2704</v>
      </c>
      <c r="K163" s="13">
        <v>2957</v>
      </c>
      <c r="L163" s="8" t="s">
        <v>2705</v>
      </c>
      <c r="M163" s="13">
        <v>0</v>
      </c>
      <c r="N163" s="8" t="s">
        <v>52</v>
      </c>
      <c r="O163" s="13">
        <f t="shared" si="3"/>
        <v>2725</v>
      </c>
      <c r="P163" s="13">
        <v>0</v>
      </c>
      <c r="Q163" s="13">
        <v>0</v>
      </c>
      <c r="R163" s="13">
        <v>0</v>
      </c>
      <c r="S163" s="13">
        <v>0</v>
      </c>
      <c r="T163" s="13">
        <v>0</v>
      </c>
      <c r="U163" s="13">
        <v>0</v>
      </c>
      <c r="V163" s="13">
        <v>0</v>
      </c>
      <c r="W163" s="8" t="s">
        <v>2713</v>
      </c>
      <c r="X163" s="8" t="s">
        <v>52</v>
      </c>
      <c r="Y163" s="5" t="s">
        <v>52</v>
      </c>
      <c r="Z163" s="5" t="s">
        <v>52</v>
      </c>
      <c r="AA163" s="14"/>
      <c r="AB163" s="5" t="s">
        <v>52</v>
      </c>
    </row>
    <row r="164" spans="1:28" ht="30" customHeight="1">
      <c r="A164" s="8" t="s">
        <v>654</v>
      </c>
      <c r="B164" s="17" t="s">
        <v>105</v>
      </c>
      <c r="C164" s="17" t="s">
        <v>653</v>
      </c>
      <c r="D164" s="18" t="s">
        <v>99</v>
      </c>
      <c r="E164" s="13">
        <v>0</v>
      </c>
      <c r="F164" s="8" t="s">
        <v>52</v>
      </c>
      <c r="G164" s="13">
        <v>6017</v>
      </c>
      <c r="H164" s="8" t="s">
        <v>2703</v>
      </c>
      <c r="I164" s="13">
        <v>5425</v>
      </c>
      <c r="J164" s="8" t="s">
        <v>2704</v>
      </c>
      <c r="K164" s="13">
        <v>5875</v>
      </c>
      <c r="L164" s="8" t="s">
        <v>2705</v>
      </c>
      <c r="M164" s="13">
        <v>0</v>
      </c>
      <c r="N164" s="8" t="s">
        <v>52</v>
      </c>
      <c r="O164" s="13">
        <f t="shared" si="3"/>
        <v>5425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0</v>
      </c>
      <c r="V164" s="13">
        <v>0</v>
      </c>
      <c r="W164" s="8" t="s">
        <v>2714</v>
      </c>
      <c r="X164" s="8" t="s">
        <v>52</v>
      </c>
      <c r="Y164" s="5" t="s">
        <v>52</v>
      </c>
      <c r="Z164" s="5" t="s">
        <v>52</v>
      </c>
      <c r="AA164" s="14"/>
      <c r="AB164" s="5" t="s">
        <v>52</v>
      </c>
    </row>
    <row r="165" spans="1:28" ht="30" customHeight="1">
      <c r="A165" s="8" t="s">
        <v>657</v>
      </c>
      <c r="B165" s="17" t="s">
        <v>105</v>
      </c>
      <c r="C165" s="17" t="s">
        <v>656</v>
      </c>
      <c r="D165" s="18" t="s">
        <v>99</v>
      </c>
      <c r="E165" s="13">
        <v>0</v>
      </c>
      <c r="F165" s="8" t="s">
        <v>52</v>
      </c>
      <c r="G165" s="13">
        <v>9167</v>
      </c>
      <c r="H165" s="8" t="s">
        <v>2703</v>
      </c>
      <c r="I165" s="13">
        <v>8250</v>
      </c>
      <c r="J165" s="8" t="s">
        <v>2704</v>
      </c>
      <c r="K165" s="13">
        <v>8955</v>
      </c>
      <c r="L165" s="8" t="s">
        <v>2705</v>
      </c>
      <c r="M165" s="13">
        <v>0</v>
      </c>
      <c r="N165" s="8" t="s">
        <v>52</v>
      </c>
      <c r="O165" s="13">
        <f t="shared" si="3"/>
        <v>8250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8" t="s">
        <v>2715</v>
      </c>
      <c r="X165" s="8" t="s">
        <v>52</v>
      </c>
      <c r="Y165" s="5" t="s">
        <v>52</v>
      </c>
      <c r="Z165" s="5" t="s">
        <v>52</v>
      </c>
      <c r="AA165" s="14"/>
      <c r="AB165" s="5" t="s">
        <v>52</v>
      </c>
    </row>
    <row r="166" spans="1:28" ht="30" customHeight="1">
      <c r="A166" s="8" t="s">
        <v>1022</v>
      </c>
      <c r="B166" s="17" t="s">
        <v>1021</v>
      </c>
      <c r="C166" s="17" t="s">
        <v>850</v>
      </c>
      <c r="D166" s="18" t="s">
        <v>99</v>
      </c>
      <c r="E166" s="13">
        <v>0</v>
      </c>
      <c r="F166" s="8" t="s">
        <v>52</v>
      </c>
      <c r="G166" s="13">
        <v>0</v>
      </c>
      <c r="H166" s="8" t="s">
        <v>52</v>
      </c>
      <c r="I166" s="13">
        <v>3230</v>
      </c>
      <c r="J166" s="8" t="s">
        <v>2716</v>
      </c>
      <c r="K166" s="13">
        <v>3230</v>
      </c>
      <c r="L166" s="8" t="s">
        <v>2717</v>
      </c>
      <c r="M166" s="13">
        <v>0</v>
      </c>
      <c r="N166" s="8" t="s">
        <v>52</v>
      </c>
      <c r="O166" s="13">
        <f t="shared" si="3"/>
        <v>3230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8" t="s">
        <v>2718</v>
      </c>
      <c r="X166" s="8" t="s">
        <v>52</v>
      </c>
      <c r="Y166" s="5" t="s">
        <v>52</v>
      </c>
      <c r="Z166" s="5" t="s">
        <v>52</v>
      </c>
      <c r="AA166" s="14"/>
      <c r="AB166" s="5" t="s">
        <v>52</v>
      </c>
    </row>
    <row r="167" spans="1:28" ht="30" customHeight="1">
      <c r="A167" s="8" t="s">
        <v>1027</v>
      </c>
      <c r="B167" s="17" t="s">
        <v>1024</v>
      </c>
      <c r="C167" s="17" t="s">
        <v>1025</v>
      </c>
      <c r="D167" s="18" t="s">
        <v>99</v>
      </c>
      <c r="E167" s="13">
        <v>7100</v>
      </c>
      <c r="F167" s="8" t="s">
        <v>52</v>
      </c>
      <c r="G167" s="13">
        <v>12010</v>
      </c>
      <c r="H167" s="8" t="s">
        <v>2705</v>
      </c>
      <c r="I167" s="13">
        <v>0</v>
      </c>
      <c r="J167" s="8" t="s">
        <v>52</v>
      </c>
      <c r="K167" s="13">
        <v>12010</v>
      </c>
      <c r="L167" s="8" t="s">
        <v>2719</v>
      </c>
      <c r="M167" s="13">
        <v>0</v>
      </c>
      <c r="N167" s="8" t="s">
        <v>52</v>
      </c>
      <c r="O167" s="13">
        <f t="shared" si="3"/>
        <v>7100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8" t="s">
        <v>2720</v>
      </c>
      <c r="X167" s="8" t="s">
        <v>1026</v>
      </c>
      <c r="Y167" s="5" t="s">
        <v>52</v>
      </c>
      <c r="Z167" s="5" t="s">
        <v>52</v>
      </c>
      <c r="AA167" s="14"/>
      <c r="AB167" s="5" t="s">
        <v>52</v>
      </c>
    </row>
    <row r="168" spans="1:28" ht="30" customHeight="1">
      <c r="A168" s="8" t="s">
        <v>127</v>
      </c>
      <c r="B168" s="17" t="s">
        <v>115</v>
      </c>
      <c r="C168" s="17" t="s">
        <v>126</v>
      </c>
      <c r="D168" s="18" t="s">
        <v>117</v>
      </c>
      <c r="E168" s="13">
        <v>1310</v>
      </c>
      <c r="F168" s="8" t="s">
        <v>52</v>
      </c>
      <c r="G168" s="13">
        <v>1640</v>
      </c>
      <c r="H168" s="8" t="s">
        <v>2721</v>
      </c>
      <c r="I168" s="13">
        <v>1740</v>
      </c>
      <c r="J168" s="8" t="s">
        <v>2722</v>
      </c>
      <c r="K168" s="13">
        <v>1740</v>
      </c>
      <c r="L168" s="8" t="s">
        <v>2703</v>
      </c>
      <c r="M168" s="13">
        <v>0</v>
      </c>
      <c r="N168" s="8" t="s">
        <v>52</v>
      </c>
      <c r="O168" s="13">
        <f t="shared" si="3"/>
        <v>1310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8" t="s">
        <v>2723</v>
      </c>
      <c r="X168" s="8" t="s">
        <v>52</v>
      </c>
      <c r="Y168" s="5" t="s">
        <v>52</v>
      </c>
      <c r="Z168" s="5" t="s">
        <v>52</v>
      </c>
      <c r="AA168" s="14"/>
      <c r="AB168" s="5" t="s">
        <v>52</v>
      </c>
    </row>
    <row r="169" spans="1:28" ht="30" customHeight="1">
      <c r="A169" s="8" t="s">
        <v>342</v>
      </c>
      <c r="B169" s="17" t="s">
        <v>115</v>
      </c>
      <c r="C169" s="17" t="s">
        <v>341</v>
      </c>
      <c r="D169" s="18" t="s">
        <v>117</v>
      </c>
      <c r="E169" s="13">
        <v>9420</v>
      </c>
      <c r="F169" s="8" t="s">
        <v>52</v>
      </c>
      <c r="G169" s="13">
        <v>11770</v>
      </c>
      <c r="H169" s="8" t="s">
        <v>2721</v>
      </c>
      <c r="I169" s="13">
        <v>13030</v>
      </c>
      <c r="J169" s="8" t="s">
        <v>2722</v>
      </c>
      <c r="K169" s="13">
        <v>12480</v>
      </c>
      <c r="L169" s="8" t="s">
        <v>2703</v>
      </c>
      <c r="M169" s="13">
        <v>0</v>
      </c>
      <c r="N169" s="8" t="s">
        <v>52</v>
      </c>
      <c r="O169" s="13">
        <f t="shared" si="3"/>
        <v>9420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8" t="s">
        <v>2724</v>
      </c>
      <c r="X169" s="8" t="s">
        <v>52</v>
      </c>
      <c r="Y169" s="5" t="s">
        <v>52</v>
      </c>
      <c r="Z169" s="5" t="s">
        <v>52</v>
      </c>
      <c r="AA169" s="14"/>
      <c r="AB169" s="5" t="s">
        <v>52</v>
      </c>
    </row>
    <row r="170" spans="1:28" ht="30" customHeight="1">
      <c r="A170" s="8" t="s">
        <v>349</v>
      </c>
      <c r="B170" s="17" t="s">
        <v>115</v>
      </c>
      <c r="C170" s="17" t="s">
        <v>348</v>
      </c>
      <c r="D170" s="18" t="s">
        <v>117</v>
      </c>
      <c r="E170" s="13">
        <v>1290</v>
      </c>
      <c r="F170" s="8" t="s">
        <v>52</v>
      </c>
      <c r="G170" s="13">
        <v>1614</v>
      </c>
      <c r="H170" s="8" t="s">
        <v>2725</v>
      </c>
      <c r="I170" s="13">
        <v>1614</v>
      </c>
      <c r="J170" s="8" t="s">
        <v>2726</v>
      </c>
      <c r="K170" s="13">
        <v>1614</v>
      </c>
      <c r="L170" s="8" t="s">
        <v>2694</v>
      </c>
      <c r="M170" s="13">
        <v>0</v>
      </c>
      <c r="N170" s="8" t="s">
        <v>52</v>
      </c>
      <c r="O170" s="13">
        <f t="shared" si="3"/>
        <v>1290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8" t="s">
        <v>2727</v>
      </c>
      <c r="X170" s="8" t="s">
        <v>52</v>
      </c>
      <c r="Y170" s="5" t="s">
        <v>52</v>
      </c>
      <c r="Z170" s="5" t="s">
        <v>52</v>
      </c>
      <c r="AA170" s="14"/>
      <c r="AB170" s="5" t="s">
        <v>52</v>
      </c>
    </row>
    <row r="171" spans="1:28" ht="30" customHeight="1">
      <c r="A171" s="8" t="s">
        <v>352</v>
      </c>
      <c r="B171" s="17" t="s">
        <v>115</v>
      </c>
      <c r="C171" s="17" t="s">
        <v>351</v>
      </c>
      <c r="D171" s="18" t="s">
        <v>117</v>
      </c>
      <c r="E171" s="13">
        <v>1860</v>
      </c>
      <c r="F171" s="8" t="s">
        <v>52</v>
      </c>
      <c r="G171" s="13">
        <v>2329</v>
      </c>
      <c r="H171" s="8" t="s">
        <v>2725</v>
      </c>
      <c r="I171" s="13">
        <v>2329</v>
      </c>
      <c r="J171" s="8" t="s">
        <v>2726</v>
      </c>
      <c r="K171" s="13">
        <v>2329</v>
      </c>
      <c r="L171" s="8" t="s">
        <v>2694</v>
      </c>
      <c r="M171" s="13">
        <v>0</v>
      </c>
      <c r="N171" s="8" t="s">
        <v>52</v>
      </c>
      <c r="O171" s="13">
        <f t="shared" si="3"/>
        <v>1860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8" t="s">
        <v>2728</v>
      </c>
      <c r="X171" s="8" t="s">
        <v>52</v>
      </c>
      <c r="Y171" s="5" t="s">
        <v>52</v>
      </c>
      <c r="Z171" s="5" t="s">
        <v>52</v>
      </c>
      <c r="AA171" s="14"/>
      <c r="AB171" s="5" t="s">
        <v>52</v>
      </c>
    </row>
    <row r="172" spans="1:28" ht="30" customHeight="1">
      <c r="A172" s="8" t="s">
        <v>355</v>
      </c>
      <c r="B172" s="17" t="s">
        <v>115</v>
      </c>
      <c r="C172" s="17" t="s">
        <v>354</v>
      </c>
      <c r="D172" s="18" t="s">
        <v>117</v>
      </c>
      <c r="E172" s="13">
        <v>2430</v>
      </c>
      <c r="F172" s="8" t="s">
        <v>52</v>
      </c>
      <c r="G172" s="13">
        <v>3032</v>
      </c>
      <c r="H172" s="8" t="s">
        <v>2725</v>
      </c>
      <c r="I172" s="13">
        <v>3032</v>
      </c>
      <c r="J172" s="8" t="s">
        <v>2726</v>
      </c>
      <c r="K172" s="13">
        <v>3032</v>
      </c>
      <c r="L172" s="8" t="s">
        <v>2694</v>
      </c>
      <c r="M172" s="13">
        <v>0</v>
      </c>
      <c r="N172" s="8" t="s">
        <v>52</v>
      </c>
      <c r="O172" s="13">
        <f t="shared" si="3"/>
        <v>2430</v>
      </c>
      <c r="P172" s="13">
        <v>0</v>
      </c>
      <c r="Q172" s="13">
        <v>0</v>
      </c>
      <c r="R172" s="13">
        <v>0</v>
      </c>
      <c r="S172" s="13">
        <v>0</v>
      </c>
      <c r="T172" s="13">
        <v>0</v>
      </c>
      <c r="U172" s="13">
        <v>0</v>
      </c>
      <c r="V172" s="13">
        <v>0</v>
      </c>
      <c r="W172" s="8" t="s">
        <v>2729</v>
      </c>
      <c r="X172" s="8" t="s">
        <v>52</v>
      </c>
      <c r="Y172" s="5" t="s">
        <v>52</v>
      </c>
      <c r="Z172" s="5" t="s">
        <v>52</v>
      </c>
      <c r="AA172" s="14"/>
      <c r="AB172" s="5" t="s">
        <v>52</v>
      </c>
    </row>
    <row r="173" spans="1:28" ht="30" customHeight="1">
      <c r="A173" s="8" t="s">
        <v>358</v>
      </c>
      <c r="B173" s="17" t="s">
        <v>115</v>
      </c>
      <c r="C173" s="17" t="s">
        <v>357</v>
      </c>
      <c r="D173" s="18" t="s">
        <v>117</v>
      </c>
      <c r="E173" s="13">
        <v>5180</v>
      </c>
      <c r="F173" s="8" t="s">
        <v>52</v>
      </c>
      <c r="G173" s="13">
        <v>6476</v>
      </c>
      <c r="H173" s="8" t="s">
        <v>2725</v>
      </c>
      <c r="I173" s="13">
        <v>6476</v>
      </c>
      <c r="J173" s="8" t="s">
        <v>2726</v>
      </c>
      <c r="K173" s="13">
        <v>6476</v>
      </c>
      <c r="L173" s="8" t="s">
        <v>2694</v>
      </c>
      <c r="M173" s="13">
        <v>0</v>
      </c>
      <c r="N173" s="8" t="s">
        <v>52</v>
      </c>
      <c r="O173" s="13">
        <f t="shared" si="3"/>
        <v>5180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3">
        <v>0</v>
      </c>
      <c r="V173" s="13">
        <v>0</v>
      </c>
      <c r="W173" s="8" t="s">
        <v>2730</v>
      </c>
      <c r="X173" s="8" t="s">
        <v>52</v>
      </c>
      <c r="Y173" s="5" t="s">
        <v>52</v>
      </c>
      <c r="Z173" s="5" t="s">
        <v>52</v>
      </c>
      <c r="AA173" s="14"/>
      <c r="AB173" s="5" t="s">
        <v>52</v>
      </c>
    </row>
    <row r="174" spans="1:28" ht="30" customHeight="1">
      <c r="A174" s="8" t="s">
        <v>118</v>
      </c>
      <c r="B174" s="17" t="s">
        <v>115</v>
      </c>
      <c r="C174" s="17" t="s">
        <v>116</v>
      </c>
      <c r="D174" s="18" t="s">
        <v>117</v>
      </c>
      <c r="E174" s="13">
        <v>1840</v>
      </c>
      <c r="F174" s="8" t="s">
        <v>52</v>
      </c>
      <c r="G174" s="13">
        <v>2850</v>
      </c>
      <c r="H174" s="8" t="s">
        <v>2731</v>
      </c>
      <c r="I174" s="13">
        <v>2850</v>
      </c>
      <c r="J174" s="8" t="s">
        <v>2732</v>
      </c>
      <c r="K174" s="13">
        <v>2850</v>
      </c>
      <c r="L174" s="8" t="s">
        <v>2733</v>
      </c>
      <c r="M174" s="13">
        <v>0</v>
      </c>
      <c r="N174" s="8" t="s">
        <v>52</v>
      </c>
      <c r="O174" s="13">
        <f t="shared" si="3"/>
        <v>1840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8" t="s">
        <v>2734</v>
      </c>
      <c r="X174" s="8" t="s">
        <v>52</v>
      </c>
      <c r="Y174" s="5" t="s">
        <v>52</v>
      </c>
      <c r="Z174" s="5" t="s">
        <v>52</v>
      </c>
      <c r="AA174" s="14"/>
      <c r="AB174" s="5" t="s">
        <v>52</v>
      </c>
    </row>
    <row r="175" spans="1:28" ht="30" customHeight="1">
      <c r="A175" s="8" t="s">
        <v>130</v>
      </c>
      <c r="B175" s="17" t="s">
        <v>115</v>
      </c>
      <c r="C175" s="17" t="s">
        <v>129</v>
      </c>
      <c r="D175" s="18" t="s">
        <v>117</v>
      </c>
      <c r="E175" s="13">
        <v>15700</v>
      </c>
      <c r="F175" s="8" t="s">
        <v>52</v>
      </c>
      <c r="G175" s="13">
        <v>19630</v>
      </c>
      <c r="H175" s="8" t="s">
        <v>2721</v>
      </c>
      <c r="I175" s="13">
        <v>20290</v>
      </c>
      <c r="J175" s="8" t="s">
        <v>2722</v>
      </c>
      <c r="K175" s="13">
        <v>20820</v>
      </c>
      <c r="L175" s="8" t="s">
        <v>2703</v>
      </c>
      <c r="M175" s="13">
        <v>0</v>
      </c>
      <c r="N175" s="8" t="s">
        <v>52</v>
      </c>
      <c r="O175" s="13">
        <f t="shared" si="3"/>
        <v>15700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8" t="s">
        <v>2735</v>
      </c>
      <c r="X175" s="8" t="s">
        <v>52</v>
      </c>
      <c r="Y175" s="5" t="s">
        <v>52</v>
      </c>
      <c r="Z175" s="5" t="s">
        <v>52</v>
      </c>
      <c r="AA175" s="14"/>
      <c r="AB175" s="5" t="s">
        <v>52</v>
      </c>
    </row>
    <row r="176" spans="1:28" ht="30" customHeight="1">
      <c r="A176" s="8" t="s">
        <v>361</v>
      </c>
      <c r="B176" s="17" t="s">
        <v>115</v>
      </c>
      <c r="C176" s="17" t="s">
        <v>360</v>
      </c>
      <c r="D176" s="18" t="s">
        <v>117</v>
      </c>
      <c r="E176" s="13">
        <v>4760</v>
      </c>
      <c r="F176" s="8" t="s">
        <v>52</v>
      </c>
      <c r="G176" s="13">
        <v>5950</v>
      </c>
      <c r="H176" s="8" t="s">
        <v>2725</v>
      </c>
      <c r="I176" s="13">
        <v>5950</v>
      </c>
      <c r="J176" s="8" t="s">
        <v>2726</v>
      </c>
      <c r="K176" s="13">
        <v>5950</v>
      </c>
      <c r="L176" s="8" t="s">
        <v>2694</v>
      </c>
      <c r="M176" s="13">
        <v>0</v>
      </c>
      <c r="N176" s="8" t="s">
        <v>52</v>
      </c>
      <c r="O176" s="13">
        <f t="shared" si="3"/>
        <v>4760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8" t="s">
        <v>2736</v>
      </c>
      <c r="X176" s="8" t="s">
        <v>52</v>
      </c>
      <c r="Y176" s="5" t="s">
        <v>52</v>
      </c>
      <c r="Z176" s="5" t="s">
        <v>52</v>
      </c>
      <c r="AA176" s="14"/>
      <c r="AB176" s="5" t="s">
        <v>52</v>
      </c>
    </row>
    <row r="177" spans="1:28" ht="30" customHeight="1">
      <c r="A177" s="8" t="s">
        <v>364</v>
      </c>
      <c r="B177" s="17" t="s">
        <v>115</v>
      </c>
      <c r="C177" s="17" t="s">
        <v>363</v>
      </c>
      <c r="D177" s="18" t="s">
        <v>117</v>
      </c>
      <c r="E177" s="13">
        <v>6980</v>
      </c>
      <c r="F177" s="8" t="s">
        <v>52</v>
      </c>
      <c r="G177" s="13">
        <v>8725</v>
      </c>
      <c r="H177" s="8" t="s">
        <v>2725</v>
      </c>
      <c r="I177" s="13">
        <v>8725</v>
      </c>
      <c r="J177" s="8" t="s">
        <v>2726</v>
      </c>
      <c r="K177" s="13">
        <v>8725</v>
      </c>
      <c r="L177" s="8" t="s">
        <v>2694</v>
      </c>
      <c r="M177" s="13">
        <v>0</v>
      </c>
      <c r="N177" s="8" t="s">
        <v>52</v>
      </c>
      <c r="O177" s="13">
        <f t="shared" si="3"/>
        <v>6980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8" t="s">
        <v>2737</v>
      </c>
      <c r="X177" s="8" t="s">
        <v>52</v>
      </c>
      <c r="Y177" s="5" t="s">
        <v>52</v>
      </c>
      <c r="Z177" s="5" t="s">
        <v>52</v>
      </c>
      <c r="AA177" s="14"/>
      <c r="AB177" s="5" t="s">
        <v>52</v>
      </c>
    </row>
    <row r="178" spans="1:28" ht="30" customHeight="1">
      <c r="A178" s="8" t="s">
        <v>367</v>
      </c>
      <c r="B178" s="17" t="s">
        <v>115</v>
      </c>
      <c r="C178" s="17" t="s">
        <v>366</v>
      </c>
      <c r="D178" s="18" t="s">
        <v>117</v>
      </c>
      <c r="E178" s="13">
        <v>10000</v>
      </c>
      <c r="F178" s="8" t="s">
        <v>52</v>
      </c>
      <c r="G178" s="13">
        <v>12500</v>
      </c>
      <c r="H178" s="8" t="s">
        <v>2725</v>
      </c>
      <c r="I178" s="13">
        <v>12500</v>
      </c>
      <c r="J178" s="8" t="s">
        <v>2726</v>
      </c>
      <c r="K178" s="13">
        <v>12500</v>
      </c>
      <c r="L178" s="8" t="s">
        <v>2694</v>
      </c>
      <c r="M178" s="13">
        <v>0</v>
      </c>
      <c r="N178" s="8" t="s">
        <v>52</v>
      </c>
      <c r="O178" s="13">
        <f t="shared" si="3"/>
        <v>10000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8" t="s">
        <v>2738</v>
      </c>
      <c r="X178" s="8" t="s">
        <v>52</v>
      </c>
      <c r="Y178" s="5" t="s">
        <v>52</v>
      </c>
      <c r="Z178" s="5" t="s">
        <v>52</v>
      </c>
      <c r="AA178" s="14"/>
      <c r="AB178" s="5" t="s">
        <v>52</v>
      </c>
    </row>
    <row r="179" spans="1:28" ht="30" customHeight="1">
      <c r="A179" s="8" t="s">
        <v>370</v>
      </c>
      <c r="B179" s="17" t="s">
        <v>115</v>
      </c>
      <c r="C179" s="17" t="s">
        <v>369</v>
      </c>
      <c r="D179" s="18" t="s">
        <v>117</v>
      </c>
      <c r="E179" s="13">
        <v>21340</v>
      </c>
      <c r="F179" s="8" t="s">
        <v>52</v>
      </c>
      <c r="G179" s="13">
        <v>26679</v>
      </c>
      <c r="H179" s="8" t="s">
        <v>2725</v>
      </c>
      <c r="I179" s="13">
        <v>26679</v>
      </c>
      <c r="J179" s="8" t="s">
        <v>2726</v>
      </c>
      <c r="K179" s="13">
        <v>26679</v>
      </c>
      <c r="L179" s="8" t="s">
        <v>2694</v>
      </c>
      <c r="M179" s="13">
        <v>0</v>
      </c>
      <c r="N179" s="8" t="s">
        <v>52</v>
      </c>
      <c r="O179" s="13">
        <f t="shared" si="3"/>
        <v>21340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8" t="s">
        <v>2739</v>
      </c>
      <c r="X179" s="8" t="s">
        <v>52</v>
      </c>
      <c r="Y179" s="5" t="s">
        <v>52</v>
      </c>
      <c r="Z179" s="5" t="s">
        <v>52</v>
      </c>
      <c r="AA179" s="14"/>
      <c r="AB179" s="5" t="s">
        <v>52</v>
      </c>
    </row>
    <row r="180" spans="1:28" ht="30" customHeight="1">
      <c r="A180" s="8" t="s">
        <v>415</v>
      </c>
      <c r="B180" s="17" t="s">
        <v>115</v>
      </c>
      <c r="C180" s="17" t="s">
        <v>414</v>
      </c>
      <c r="D180" s="18" t="s">
        <v>117</v>
      </c>
      <c r="E180" s="13">
        <v>3680</v>
      </c>
      <c r="F180" s="8" t="s">
        <v>52</v>
      </c>
      <c r="G180" s="13">
        <v>4600</v>
      </c>
      <c r="H180" s="8" t="s">
        <v>2725</v>
      </c>
      <c r="I180" s="13">
        <v>4600</v>
      </c>
      <c r="J180" s="8" t="s">
        <v>2726</v>
      </c>
      <c r="K180" s="13">
        <v>4600</v>
      </c>
      <c r="L180" s="8" t="s">
        <v>2694</v>
      </c>
      <c r="M180" s="13">
        <v>0</v>
      </c>
      <c r="N180" s="8" t="s">
        <v>52</v>
      </c>
      <c r="O180" s="13">
        <f t="shared" si="3"/>
        <v>3680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8" t="s">
        <v>2740</v>
      </c>
      <c r="X180" s="8" t="s">
        <v>52</v>
      </c>
      <c r="Y180" s="5" t="s">
        <v>52</v>
      </c>
      <c r="Z180" s="5" t="s">
        <v>52</v>
      </c>
      <c r="AA180" s="14"/>
      <c r="AB180" s="5" t="s">
        <v>52</v>
      </c>
    </row>
    <row r="181" spans="1:28" ht="30" customHeight="1">
      <c r="A181" s="8" t="s">
        <v>418</v>
      </c>
      <c r="B181" s="17" t="s">
        <v>115</v>
      </c>
      <c r="C181" s="17" t="s">
        <v>417</v>
      </c>
      <c r="D181" s="18" t="s">
        <v>117</v>
      </c>
      <c r="E181" s="13">
        <v>4880</v>
      </c>
      <c r="F181" s="8" t="s">
        <v>52</v>
      </c>
      <c r="G181" s="13">
        <v>6100</v>
      </c>
      <c r="H181" s="8" t="s">
        <v>2725</v>
      </c>
      <c r="I181" s="13">
        <v>6100</v>
      </c>
      <c r="J181" s="8" t="s">
        <v>2726</v>
      </c>
      <c r="K181" s="13">
        <v>6100</v>
      </c>
      <c r="L181" s="8" t="s">
        <v>2694</v>
      </c>
      <c r="M181" s="13">
        <v>0</v>
      </c>
      <c r="N181" s="8" t="s">
        <v>52</v>
      </c>
      <c r="O181" s="13">
        <f t="shared" si="3"/>
        <v>4880</v>
      </c>
      <c r="P181" s="13">
        <v>0</v>
      </c>
      <c r="Q181" s="13">
        <v>0</v>
      </c>
      <c r="R181" s="13">
        <v>0</v>
      </c>
      <c r="S181" s="13">
        <v>0</v>
      </c>
      <c r="T181" s="13">
        <v>0</v>
      </c>
      <c r="U181" s="13">
        <v>0</v>
      </c>
      <c r="V181" s="13">
        <v>0</v>
      </c>
      <c r="W181" s="8" t="s">
        <v>2741</v>
      </c>
      <c r="X181" s="8" t="s">
        <v>52</v>
      </c>
      <c r="Y181" s="5" t="s">
        <v>52</v>
      </c>
      <c r="Z181" s="5" t="s">
        <v>52</v>
      </c>
      <c r="AA181" s="14"/>
      <c r="AB181" s="5" t="s">
        <v>52</v>
      </c>
    </row>
    <row r="182" spans="1:28" ht="30" customHeight="1">
      <c r="A182" s="8" t="s">
        <v>421</v>
      </c>
      <c r="B182" s="17" t="s">
        <v>115</v>
      </c>
      <c r="C182" s="17" t="s">
        <v>420</v>
      </c>
      <c r="D182" s="18" t="s">
        <v>117</v>
      </c>
      <c r="E182" s="13">
        <v>7130</v>
      </c>
      <c r="F182" s="8" t="s">
        <v>52</v>
      </c>
      <c r="G182" s="13">
        <v>8910</v>
      </c>
      <c r="H182" s="8" t="s">
        <v>2725</v>
      </c>
      <c r="I182" s="13">
        <v>8910</v>
      </c>
      <c r="J182" s="8" t="s">
        <v>2726</v>
      </c>
      <c r="K182" s="13">
        <v>8910</v>
      </c>
      <c r="L182" s="8" t="s">
        <v>2694</v>
      </c>
      <c r="M182" s="13">
        <v>0</v>
      </c>
      <c r="N182" s="8" t="s">
        <v>52</v>
      </c>
      <c r="O182" s="13">
        <f t="shared" si="3"/>
        <v>7130</v>
      </c>
      <c r="P182" s="13">
        <v>0</v>
      </c>
      <c r="Q182" s="13">
        <v>0</v>
      </c>
      <c r="R182" s="13">
        <v>0</v>
      </c>
      <c r="S182" s="13">
        <v>0</v>
      </c>
      <c r="T182" s="13">
        <v>0</v>
      </c>
      <c r="U182" s="13">
        <v>0</v>
      </c>
      <c r="V182" s="13">
        <v>0</v>
      </c>
      <c r="W182" s="8" t="s">
        <v>2742</v>
      </c>
      <c r="X182" s="8" t="s">
        <v>52</v>
      </c>
      <c r="Y182" s="5" t="s">
        <v>52</v>
      </c>
      <c r="Z182" s="5" t="s">
        <v>52</v>
      </c>
      <c r="AA182" s="14"/>
      <c r="AB182" s="5" t="s">
        <v>52</v>
      </c>
    </row>
    <row r="183" spans="1:28" ht="30" customHeight="1">
      <c r="A183" s="8" t="s">
        <v>346</v>
      </c>
      <c r="B183" s="17" t="s">
        <v>115</v>
      </c>
      <c r="C183" s="17" t="s">
        <v>345</v>
      </c>
      <c r="D183" s="18" t="s">
        <v>117</v>
      </c>
      <c r="E183" s="13">
        <v>5260</v>
      </c>
      <c r="F183" s="8" t="s">
        <v>52</v>
      </c>
      <c r="G183" s="13">
        <v>6591</v>
      </c>
      <c r="H183" s="8" t="s">
        <v>2721</v>
      </c>
      <c r="I183" s="13">
        <v>6810</v>
      </c>
      <c r="J183" s="8" t="s">
        <v>2722</v>
      </c>
      <c r="K183" s="13">
        <v>6980</v>
      </c>
      <c r="L183" s="8" t="s">
        <v>2703</v>
      </c>
      <c r="M183" s="13">
        <v>0</v>
      </c>
      <c r="N183" s="8" t="s">
        <v>52</v>
      </c>
      <c r="O183" s="13">
        <f t="shared" si="3"/>
        <v>5260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8" t="s">
        <v>2743</v>
      </c>
      <c r="X183" s="8" t="s">
        <v>52</v>
      </c>
      <c r="Y183" s="5" t="s">
        <v>52</v>
      </c>
      <c r="Z183" s="5" t="s">
        <v>52</v>
      </c>
      <c r="AA183" s="14"/>
      <c r="AB183" s="5" t="s">
        <v>52</v>
      </c>
    </row>
    <row r="184" spans="1:28" ht="30" customHeight="1">
      <c r="A184" s="8" t="s">
        <v>373</v>
      </c>
      <c r="B184" s="17" t="s">
        <v>115</v>
      </c>
      <c r="C184" s="17" t="s">
        <v>372</v>
      </c>
      <c r="D184" s="18" t="s">
        <v>117</v>
      </c>
      <c r="E184" s="13">
        <v>2040</v>
      </c>
      <c r="F184" s="8" t="s">
        <v>52</v>
      </c>
      <c r="G184" s="13">
        <v>2554</v>
      </c>
      <c r="H184" s="8" t="s">
        <v>2725</v>
      </c>
      <c r="I184" s="13">
        <v>2554</v>
      </c>
      <c r="J184" s="8" t="s">
        <v>2726</v>
      </c>
      <c r="K184" s="13">
        <v>2554</v>
      </c>
      <c r="L184" s="8" t="s">
        <v>2694</v>
      </c>
      <c r="M184" s="13">
        <v>0</v>
      </c>
      <c r="N184" s="8" t="s">
        <v>52</v>
      </c>
      <c r="O184" s="13">
        <f t="shared" si="3"/>
        <v>2040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8" t="s">
        <v>2744</v>
      </c>
      <c r="X184" s="8" t="s">
        <v>52</v>
      </c>
      <c r="Y184" s="5" t="s">
        <v>52</v>
      </c>
      <c r="Z184" s="5" t="s">
        <v>52</v>
      </c>
      <c r="AA184" s="14"/>
      <c r="AB184" s="5" t="s">
        <v>52</v>
      </c>
    </row>
    <row r="185" spans="1:28" ht="30" customHeight="1">
      <c r="A185" s="8" t="s">
        <v>376</v>
      </c>
      <c r="B185" s="17" t="s">
        <v>115</v>
      </c>
      <c r="C185" s="17" t="s">
        <v>375</v>
      </c>
      <c r="D185" s="18" t="s">
        <v>117</v>
      </c>
      <c r="E185" s="13">
        <v>3540</v>
      </c>
      <c r="F185" s="8" t="s">
        <v>52</v>
      </c>
      <c r="G185" s="13">
        <v>4424</v>
      </c>
      <c r="H185" s="8" t="s">
        <v>2725</v>
      </c>
      <c r="I185" s="13">
        <v>4424</v>
      </c>
      <c r="J185" s="8" t="s">
        <v>2726</v>
      </c>
      <c r="K185" s="13">
        <v>4424</v>
      </c>
      <c r="L185" s="8" t="s">
        <v>2694</v>
      </c>
      <c r="M185" s="13">
        <v>0</v>
      </c>
      <c r="N185" s="8" t="s">
        <v>52</v>
      </c>
      <c r="O185" s="13">
        <f t="shared" si="3"/>
        <v>3540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8" t="s">
        <v>2745</v>
      </c>
      <c r="X185" s="8" t="s">
        <v>52</v>
      </c>
      <c r="Y185" s="5" t="s">
        <v>52</v>
      </c>
      <c r="Z185" s="5" t="s">
        <v>52</v>
      </c>
      <c r="AA185" s="14"/>
      <c r="AB185" s="5" t="s">
        <v>52</v>
      </c>
    </row>
    <row r="186" spans="1:28" ht="30" customHeight="1">
      <c r="A186" s="8" t="s">
        <v>379</v>
      </c>
      <c r="B186" s="17" t="s">
        <v>115</v>
      </c>
      <c r="C186" s="17" t="s">
        <v>378</v>
      </c>
      <c r="D186" s="18" t="s">
        <v>117</v>
      </c>
      <c r="E186" s="13">
        <v>6370</v>
      </c>
      <c r="F186" s="8" t="s">
        <v>52</v>
      </c>
      <c r="G186" s="13">
        <v>7957</v>
      </c>
      <c r="H186" s="8" t="s">
        <v>2725</v>
      </c>
      <c r="I186" s="13">
        <v>7957</v>
      </c>
      <c r="J186" s="8" t="s">
        <v>2726</v>
      </c>
      <c r="K186" s="13">
        <v>7957</v>
      </c>
      <c r="L186" s="8" t="s">
        <v>2694</v>
      </c>
      <c r="M186" s="13">
        <v>0</v>
      </c>
      <c r="N186" s="8" t="s">
        <v>52</v>
      </c>
      <c r="O186" s="13">
        <f t="shared" si="3"/>
        <v>6370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8" t="s">
        <v>2746</v>
      </c>
      <c r="X186" s="8" t="s">
        <v>52</v>
      </c>
      <c r="Y186" s="5" t="s">
        <v>52</v>
      </c>
      <c r="Z186" s="5" t="s">
        <v>52</v>
      </c>
      <c r="AA186" s="14"/>
      <c r="AB186" s="5" t="s">
        <v>52</v>
      </c>
    </row>
    <row r="187" spans="1:28" ht="30" customHeight="1">
      <c r="A187" s="8" t="s">
        <v>133</v>
      </c>
      <c r="B187" s="17" t="s">
        <v>115</v>
      </c>
      <c r="C187" s="17" t="s">
        <v>132</v>
      </c>
      <c r="D187" s="18" t="s">
        <v>117</v>
      </c>
      <c r="E187" s="13">
        <v>2110</v>
      </c>
      <c r="F187" s="8" t="s">
        <v>52</v>
      </c>
      <c r="G187" s="13">
        <v>2640</v>
      </c>
      <c r="H187" s="8" t="s">
        <v>2721</v>
      </c>
      <c r="I187" s="13">
        <v>2800</v>
      </c>
      <c r="J187" s="8" t="s">
        <v>2722</v>
      </c>
      <c r="K187" s="13">
        <v>2800</v>
      </c>
      <c r="L187" s="8" t="s">
        <v>2703</v>
      </c>
      <c r="M187" s="13">
        <v>0</v>
      </c>
      <c r="N187" s="8" t="s">
        <v>52</v>
      </c>
      <c r="O187" s="13">
        <f t="shared" si="3"/>
        <v>2110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8" t="s">
        <v>2747</v>
      </c>
      <c r="X187" s="8" t="s">
        <v>52</v>
      </c>
      <c r="Y187" s="5" t="s">
        <v>52</v>
      </c>
      <c r="Z187" s="5" t="s">
        <v>52</v>
      </c>
      <c r="AA187" s="14"/>
      <c r="AB187" s="5" t="s">
        <v>52</v>
      </c>
    </row>
    <row r="188" spans="1:28" ht="30" customHeight="1">
      <c r="A188" s="8" t="s">
        <v>385</v>
      </c>
      <c r="B188" s="17" t="s">
        <v>115</v>
      </c>
      <c r="C188" s="17" t="s">
        <v>384</v>
      </c>
      <c r="D188" s="18" t="s">
        <v>117</v>
      </c>
      <c r="E188" s="13">
        <v>1730</v>
      </c>
      <c r="F188" s="8" t="s">
        <v>52</v>
      </c>
      <c r="G188" s="13">
        <v>2158</v>
      </c>
      <c r="H188" s="8" t="s">
        <v>2725</v>
      </c>
      <c r="I188" s="13">
        <v>2158</v>
      </c>
      <c r="J188" s="8" t="s">
        <v>2726</v>
      </c>
      <c r="K188" s="13">
        <v>2158</v>
      </c>
      <c r="L188" s="8" t="s">
        <v>2694</v>
      </c>
      <c r="M188" s="13">
        <v>0</v>
      </c>
      <c r="N188" s="8" t="s">
        <v>52</v>
      </c>
      <c r="O188" s="13">
        <f t="shared" si="3"/>
        <v>1730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8" t="s">
        <v>2748</v>
      </c>
      <c r="X188" s="8" t="s">
        <v>52</v>
      </c>
      <c r="Y188" s="5" t="s">
        <v>52</v>
      </c>
      <c r="Z188" s="5" t="s">
        <v>52</v>
      </c>
      <c r="AA188" s="14"/>
      <c r="AB188" s="5" t="s">
        <v>52</v>
      </c>
    </row>
    <row r="189" spans="1:28" ht="30" customHeight="1">
      <c r="A189" s="8" t="s">
        <v>388</v>
      </c>
      <c r="B189" s="17" t="s">
        <v>115</v>
      </c>
      <c r="C189" s="17" t="s">
        <v>387</v>
      </c>
      <c r="D189" s="18" t="s">
        <v>117</v>
      </c>
      <c r="E189" s="13">
        <v>2110</v>
      </c>
      <c r="F189" s="8" t="s">
        <v>52</v>
      </c>
      <c r="G189" s="13">
        <v>2638</v>
      </c>
      <c r="H189" s="8" t="s">
        <v>2725</v>
      </c>
      <c r="I189" s="13">
        <v>2638</v>
      </c>
      <c r="J189" s="8" t="s">
        <v>2726</v>
      </c>
      <c r="K189" s="13">
        <v>2638</v>
      </c>
      <c r="L189" s="8" t="s">
        <v>2694</v>
      </c>
      <c r="M189" s="13">
        <v>0</v>
      </c>
      <c r="N189" s="8" t="s">
        <v>52</v>
      </c>
      <c r="O189" s="13">
        <f t="shared" si="3"/>
        <v>2110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8" t="s">
        <v>2749</v>
      </c>
      <c r="X189" s="8" t="s">
        <v>52</v>
      </c>
      <c r="Y189" s="5" t="s">
        <v>52</v>
      </c>
      <c r="Z189" s="5" t="s">
        <v>52</v>
      </c>
      <c r="AA189" s="14"/>
      <c r="AB189" s="5" t="s">
        <v>52</v>
      </c>
    </row>
    <row r="190" spans="1:28" ht="30" customHeight="1">
      <c r="A190" s="8" t="s">
        <v>391</v>
      </c>
      <c r="B190" s="17" t="s">
        <v>115</v>
      </c>
      <c r="C190" s="17" t="s">
        <v>390</v>
      </c>
      <c r="D190" s="18" t="s">
        <v>117</v>
      </c>
      <c r="E190" s="13">
        <v>2750</v>
      </c>
      <c r="F190" s="8" t="s">
        <v>52</v>
      </c>
      <c r="G190" s="13">
        <v>3434</v>
      </c>
      <c r="H190" s="8" t="s">
        <v>2725</v>
      </c>
      <c r="I190" s="13">
        <v>3434</v>
      </c>
      <c r="J190" s="8" t="s">
        <v>2726</v>
      </c>
      <c r="K190" s="13">
        <v>3434</v>
      </c>
      <c r="L190" s="8" t="s">
        <v>2694</v>
      </c>
      <c r="M190" s="13">
        <v>0</v>
      </c>
      <c r="N190" s="8" t="s">
        <v>52</v>
      </c>
      <c r="O190" s="13">
        <f t="shared" si="3"/>
        <v>2750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8" t="s">
        <v>2750</v>
      </c>
      <c r="X190" s="8" t="s">
        <v>52</v>
      </c>
      <c r="Y190" s="5" t="s">
        <v>52</v>
      </c>
      <c r="Z190" s="5" t="s">
        <v>52</v>
      </c>
      <c r="AA190" s="14"/>
      <c r="AB190" s="5" t="s">
        <v>52</v>
      </c>
    </row>
    <row r="191" spans="1:28" ht="30" customHeight="1">
      <c r="A191" s="8" t="s">
        <v>394</v>
      </c>
      <c r="B191" s="17" t="s">
        <v>115</v>
      </c>
      <c r="C191" s="17" t="s">
        <v>393</v>
      </c>
      <c r="D191" s="18" t="s">
        <v>117</v>
      </c>
      <c r="E191" s="13">
        <v>4880</v>
      </c>
      <c r="F191" s="8" t="s">
        <v>52</v>
      </c>
      <c r="G191" s="13">
        <v>6104</v>
      </c>
      <c r="H191" s="8" t="s">
        <v>2725</v>
      </c>
      <c r="I191" s="13">
        <v>6104</v>
      </c>
      <c r="J191" s="8" t="s">
        <v>2726</v>
      </c>
      <c r="K191" s="13">
        <v>6104</v>
      </c>
      <c r="L191" s="8" t="s">
        <v>2694</v>
      </c>
      <c r="M191" s="13">
        <v>0</v>
      </c>
      <c r="N191" s="8" t="s">
        <v>52</v>
      </c>
      <c r="O191" s="13">
        <f t="shared" si="3"/>
        <v>4880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8" t="s">
        <v>2751</v>
      </c>
      <c r="X191" s="8" t="s">
        <v>52</v>
      </c>
      <c r="Y191" s="5" t="s">
        <v>52</v>
      </c>
      <c r="Z191" s="5" t="s">
        <v>52</v>
      </c>
      <c r="AA191" s="14"/>
      <c r="AB191" s="5" t="s">
        <v>52</v>
      </c>
    </row>
    <row r="192" spans="1:28" ht="30" customHeight="1">
      <c r="A192" s="8" t="s">
        <v>121</v>
      </c>
      <c r="B192" s="17" t="s">
        <v>115</v>
      </c>
      <c r="C192" s="17" t="s">
        <v>120</v>
      </c>
      <c r="D192" s="18" t="s">
        <v>117</v>
      </c>
      <c r="E192" s="13">
        <v>3910</v>
      </c>
      <c r="F192" s="8" t="s">
        <v>52</v>
      </c>
      <c r="G192" s="13">
        <v>5900</v>
      </c>
      <c r="H192" s="8" t="s">
        <v>2731</v>
      </c>
      <c r="I192" s="13">
        <v>5900</v>
      </c>
      <c r="J192" s="8" t="s">
        <v>2732</v>
      </c>
      <c r="K192" s="13">
        <v>5900</v>
      </c>
      <c r="L192" s="8" t="s">
        <v>2733</v>
      </c>
      <c r="M192" s="13">
        <v>0</v>
      </c>
      <c r="N192" s="8" t="s">
        <v>52</v>
      </c>
      <c r="O192" s="13">
        <f t="shared" si="3"/>
        <v>3910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8" t="s">
        <v>2752</v>
      </c>
      <c r="X192" s="8" t="s">
        <v>52</v>
      </c>
      <c r="Y192" s="5" t="s">
        <v>52</v>
      </c>
      <c r="Z192" s="5" t="s">
        <v>52</v>
      </c>
      <c r="AA192" s="14"/>
      <c r="AB192" s="5" t="s">
        <v>52</v>
      </c>
    </row>
    <row r="193" spans="1:28" ht="30" customHeight="1">
      <c r="A193" s="8" t="s">
        <v>400</v>
      </c>
      <c r="B193" s="17" t="s">
        <v>115</v>
      </c>
      <c r="C193" s="17" t="s">
        <v>399</v>
      </c>
      <c r="D193" s="18" t="s">
        <v>117</v>
      </c>
      <c r="E193" s="13">
        <v>2130</v>
      </c>
      <c r="F193" s="8" t="s">
        <v>52</v>
      </c>
      <c r="G193" s="13">
        <v>6449</v>
      </c>
      <c r="H193" s="8" t="s">
        <v>2725</v>
      </c>
      <c r="I193" s="13">
        <v>0</v>
      </c>
      <c r="J193" s="8" t="s">
        <v>52</v>
      </c>
      <c r="K193" s="13">
        <v>4418</v>
      </c>
      <c r="L193" s="8" t="s">
        <v>2694</v>
      </c>
      <c r="M193" s="13">
        <v>0</v>
      </c>
      <c r="N193" s="8" t="s">
        <v>52</v>
      </c>
      <c r="O193" s="13">
        <f t="shared" si="3"/>
        <v>2130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8" t="s">
        <v>2753</v>
      </c>
      <c r="X193" s="8" t="s">
        <v>52</v>
      </c>
      <c r="Y193" s="5" t="s">
        <v>52</v>
      </c>
      <c r="Z193" s="5" t="s">
        <v>52</v>
      </c>
      <c r="AA193" s="14"/>
      <c r="AB193" s="5" t="s">
        <v>52</v>
      </c>
    </row>
    <row r="194" spans="1:28" ht="30" customHeight="1">
      <c r="A194" s="8" t="s">
        <v>403</v>
      </c>
      <c r="B194" s="17" t="s">
        <v>115</v>
      </c>
      <c r="C194" s="17" t="s">
        <v>402</v>
      </c>
      <c r="D194" s="18" t="s">
        <v>117</v>
      </c>
      <c r="E194" s="13">
        <v>3200</v>
      </c>
      <c r="F194" s="8" t="s">
        <v>52</v>
      </c>
      <c r="G194" s="13">
        <v>8493</v>
      </c>
      <c r="H194" s="8" t="s">
        <v>2725</v>
      </c>
      <c r="I194" s="13">
        <v>0</v>
      </c>
      <c r="J194" s="8" t="s">
        <v>52</v>
      </c>
      <c r="K194" s="13">
        <v>6600</v>
      </c>
      <c r="L194" s="8" t="s">
        <v>2694</v>
      </c>
      <c r="M194" s="13">
        <v>0</v>
      </c>
      <c r="N194" s="8" t="s">
        <v>52</v>
      </c>
      <c r="O194" s="13">
        <f t="shared" si="3"/>
        <v>3200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8" t="s">
        <v>2754</v>
      </c>
      <c r="X194" s="8" t="s">
        <v>52</v>
      </c>
      <c r="Y194" s="5" t="s">
        <v>52</v>
      </c>
      <c r="Z194" s="5" t="s">
        <v>52</v>
      </c>
      <c r="AA194" s="14"/>
      <c r="AB194" s="5" t="s">
        <v>52</v>
      </c>
    </row>
    <row r="195" spans="1:28" ht="30" customHeight="1">
      <c r="A195" s="8" t="s">
        <v>406</v>
      </c>
      <c r="B195" s="17" t="s">
        <v>115</v>
      </c>
      <c r="C195" s="17" t="s">
        <v>405</v>
      </c>
      <c r="D195" s="18" t="s">
        <v>117</v>
      </c>
      <c r="E195" s="13">
        <v>4260</v>
      </c>
      <c r="F195" s="8" t="s">
        <v>52</v>
      </c>
      <c r="G195" s="13">
        <v>11565</v>
      </c>
      <c r="H195" s="8" t="s">
        <v>2725</v>
      </c>
      <c r="I195" s="13">
        <v>0</v>
      </c>
      <c r="J195" s="8" t="s">
        <v>52</v>
      </c>
      <c r="K195" s="13">
        <v>8962</v>
      </c>
      <c r="L195" s="8" t="s">
        <v>2694</v>
      </c>
      <c r="M195" s="13">
        <v>0</v>
      </c>
      <c r="N195" s="8" t="s">
        <v>52</v>
      </c>
      <c r="O195" s="13">
        <f t="shared" si="3"/>
        <v>4260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8" t="s">
        <v>2755</v>
      </c>
      <c r="X195" s="8" t="s">
        <v>52</v>
      </c>
      <c r="Y195" s="5" t="s">
        <v>52</v>
      </c>
      <c r="Z195" s="5" t="s">
        <v>52</v>
      </c>
      <c r="AA195" s="14"/>
      <c r="AB195" s="5" t="s">
        <v>52</v>
      </c>
    </row>
    <row r="196" spans="1:28" ht="30" customHeight="1">
      <c r="A196" s="8" t="s">
        <v>409</v>
      </c>
      <c r="B196" s="17" t="s">
        <v>115</v>
      </c>
      <c r="C196" s="17" t="s">
        <v>408</v>
      </c>
      <c r="D196" s="18" t="s">
        <v>117</v>
      </c>
      <c r="E196" s="13">
        <v>5860</v>
      </c>
      <c r="F196" s="8" t="s">
        <v>52</v>
      </c>
      <c r="G196" s="13">
        <v>17782</v>
      </c>
      <c r="H196" s="8" t="s">
        <v>2725</v>
      </c>
      <c r="I196" s="13">
        <v>0</v>
      </c>
      <c r="J196" s="8" t="s">
        <v>52</v>
      </c>
      <c r="K196" s="13">
        <v>12632</v>
      </c>
      <c r="L196" s="8" t="s">
        <v>2694</v>
      </c>
      <c r="M196" s="13">
        <v>0</v>
      </c>
      <c r="N196" s="8" t="s">
        <v>52</v>
      </c>
      <c r="O196" s="13">
        <f t="shared" si="3"/>
        <v>5860</v>
      </c>
      <c r="P196" s="13">
        <v>0</v>
      </c>
      <c r="Q196" s="13">
        <v>0</v>
      </c>
      <c r="R196" s="13">
        <v>0</v>
      </c>
      <c r="S196" s="13">
        <v>0</v>
      </c>
      <c r="T196" s="13">
        <v>0</v>
      </c>
      <c r="U196" s="13">
        <v>0</v>
      </c>
      <c r="V196" s="13">
        <v>0</v>
      </c>
      <c r="W196" s="8" t="s">
        <v>2756</v>
      </c>
      <c r="X196" s="8" t="s">
        <v>52</v>
      </c>
      <c r="Y196" s="5" t="s">
        <v>52</v>
      </c>
      <c r="Z196" s="5" t="s">
        <v>52</v>
      </c>
      <c r="AA196" s="14"/>
      <c r="AB196" s="5" t="s">
        <v>52</v>
      </c>
    </row>
    <row r="197" spans="1:28" ht="30" customHeight="1">
      <c r="A197" s="8" t="s">
        <v>124</v>
      </c>
      <c r="B197" s="17" t="s">
        <v>115</v>
      </c>
      <c r="C197" s="17" t="s">
        <v>123</v>
      </c>
      <c r="D197" s="18" t="s">
        <v>117</v>
      </c>
      <c r="E197" s="13">
        <v>2250</v>
      </c>
      <c r="F197" s="8" t="s">
        <v>52</v>
      </c>
      <c r="G197" s="13">
        <v>2970</v>
      </c>
      <c r="H197" s="8" t="s">
        <v>2731</v>
      </c>
      <c r="I197" s="13">
        <v>2970</v>
      </c>
      <c r="J197" s="8" t="s">
        <v>2732</v>
      </c>
      <c r="K197" s="13">
        <v>2970</v>
      </c>
      <c r="L197" s="8" t="s">
        <v>2733</v>
      </c>
      <c r="M197" s="13">
        <v>0</v>
      </c>
      <c r="N197" s="8" t="s">
        <v>52</v>
      </c>
      <c r="O197" s="13">
        <f t="shared" si="3"/>
        <v>2250</v>
      </c>
      <c r="P197" s="13">
        <v>0</v>
      </c>
      <c r="Q197" s="13">
        <v>0</v>
      </c>
      <c r="R197" s="13">
        <v>0</v>
      </c>
      <c r="S197" s="13">
        <v>0</v>
      </c>
      <c r="T197" s="13">
        <v>0</v>
      </c>
      <c r="U197" s="13">
        <v>0</v>
      </c>
      <c r="V197" s="13">
        <v>0</v>
      </c>
      <c r="W197" s="8" t="s">
        <v>2757</v>
      </c>
      <c r="X197" s="8" t="s">
        <v>52</v>
      </c>
      <c r="Y197" s="5" t="s">
        <v>52</v>
      </c>
      <c r="Z197" s="5" t="s">
        <v>52</v>
      </c>
      <c r="AA197" s="14"/>
      <c r="AB197" s="5" t="s">
        <v>52</v>
      </c>
    </row>
    <row r="198" spans="1:28" ht="30" customHeight="1">
      <c r="A198" s="8" t="s">
        <v>397</v>
      </c>
      <c r="B198" s="17" t="s">
        <v>115</v>
      </c>
      <c r="C198" s="17" t="s">
        <v>396</v>
      </c>
      <c r="D198" s="18" t="s">
        <v>117</v>
      </c>
      <c r="E198" s="13">
        <v>1480</v>
      </c>
      <c r="F198" s="8" t="s">
        <v>52</v>
      </c>
      <c r="G198" s="13">
        <v>1847</v>
      </c>
      <c r="H198" s="8" t="s">
        <v>2725</v>
      </c>
      <c r="I198" s="13">
        <v>1847</v>
      </c>
      <c r="J198" s="8" t="s">
        <v>2726</v>
      </c>
      <c r="K198" s="13">
        <v>1847</v>
      </c>
      <c r="L198" s="8" t="s">
        <v>2694</v>
      </c>
      <c r="M198" s="13">
        <v>0</v>
      </c>
      <c r="N198" s="8" t="s">
        <v>52</v>
      </c>
      <c r="O198" s="13">
        <f t="shared" si="3"/>
        <v>1480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8" t="s">
        <v>2758</v>
      </c>
      <c r="X198" s="8" t="s">
        <v>52</v>
      </c>
      <c r="Y198" s="5" t="s">
        <v>52</v>
      </c>
      <c r="Z198" s="5" t="s">
        <v>52</v>
      </c>
      <c r="AA198" s="14"/>
      <c r="AB198" s="5" t="s">
        <v>52</v>
      </c>
    </row>
    <row r="199" spans="1:28" ht="30" customHeight="1">
      <c r="A199" s="8" t="s">
        <v>424</v>
      </c>
      <c r="B199" s="17" t="s">
        <v>115</v>
      </c>
      <c r="C199" s="17" t="s">
        <v>423</v>
      </c>
      <c r="D199" s="18" t="s">
        <v>117</v>
      </c>
      <c r="E199" s="13">
        <v>4600</v>
      </c>
      <c r="F199" s="8" t="s">
        <v>52</v>
      </c>
      <c r="G199" s="13">
        <v>5750</v>
      </c>
      <c r="H199" s="8" t="s">
        <v>2725</v>
      </c>
      <c r="I199" s="13">
        <v>5750</v>
      </c>
      <c r="J199" s="8" t="s">
        <v>2726</v>
      </c>
      <c r="K199" s="13">
        <v>5750</v>
      </c>
      <c r="L199" s="8" t="s">
        <v>2694</v>
      </c>
      <c r="M199" s="13">
        <v>0</v>
      </c>
      <c r="N199" s="8" t="s">
        <v>52</v>
      </c>
      <c r="O199" s="13">
        <f t="shared" si="3"/>
        <v>4600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8" t="s">
        <v>2759</v>
      </c>
      <c r="X199" s="8" t="s">
        <v>52</v>
      </c>
      <c r="Y199" s="5" t="s">
        <v>52</v>
      </c>
      <c r="Z199" s="5" t="s">
        <v>52</v>
      </c>
      <c r="AA199" s="14"/>
      <c r="AB199" s="5" t="s">
        <v>52</v>
      </c>
    </row>
    <row r="200" spans="1:28" ht="30" customHeight="1">
      <c r="A200" s="8" t="s">
        <v>427</v>
      </c>
      <c r="B200" s="17" t="s">
        <v>115</v>
      </c>
      <c r="C200" s="17" t="s">
        <v>426</v>
      </c>
      <c r="D200" s="18" t="s">
        <v>117</v>
      </c>
      <c r="E200" s="13">
        <v>2460</v>
      </c>
      <c r="F200" s="8" t="s">
        <v>52</v>
      </c>
      <c r="G200" s="13">
        <v>3077</v>
      </c>
      <c r="H200" s="8" t="s">
        <v>2725</v>
      </c>
      <c r="I200" s="13">
        <v>3077</v>
      </c>
      <c r="J200" s="8" t="s">
        <v>2726</v>
      </c>
      <c r="K200" s="13">
        <v>3077</v>
      </c>
      <c r="L200" s="8" t="s">
        <v>2694</v>
      </c>
      <c r="M200" s="13">
        <v>0</v>
      </c>
      <c r="N200" s="8" t="s">
        <v>52</v>
      </c>
      <c r="O200" s="13">
        <f t="shared" si="3"/>
        <v>2460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8" t="s">
        <v>2760</v>
      </c>
      <c r="X200" s="8" t="s">
        <v>52</v>
      </c>
      <c r="Y200" s="5" t="s">
        <v>52</v>
      </c>
      <c r="Z200" s="5" t="s">
        <v>52</v>
      </c>
      <c r="AA200" s="14"/>
      <c r="AB200" s="5" t="s">
        <v>52</v>
      </c>
    </row>
    <row r="201" spans="1:28" ht="30" customHeight="1">
      <c r="A201" s="8" t="s">
        <v>430</v>
      </c>
      <c r="B201" s="17" t="s">
        <v>115</v>
      </c>
      <c r="C201" s="17" t="s">
        <v>429</v>
      </c>
      <c r="D201" s="18" t="s">
        <v>117</v>
      </c>
      <c r="E201" s="13">
        <v>3400</v>
      </c>
      <c r="F201" s="8" t="s">
        <v>52</v>
      </c>
      <c r="G201" s="13">
        <v>4250</v>
      </c>
      <c r="H201" s="8" t="s">
        <v>2725</v>
      </c>
      <c r="I201" s="13">
        <v>4250</v>
      </c>
      <c r="J201" s="8" t="s">
        <v>2726</v>
      </c>
      <c r="K201" s="13">
        <v>4250</v>
      </c>
      <c r="L201" s="8" t="s">
        <v>2694</v>
      </c>
      <c r="M201" s="13">
        <v>0</v>
      </c>
      <c r="N201" s="8" t="s">
        <v>52</v>
      </c>
      <c r="O201" s="13">
        <f t="shared" si="3"/>
        <v>3400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8" t="s">
        <v>2761</v>
      </c>
      <c r="X201" s="8" t="s">
        <v>52</v>
      </c>
      <c r="Y201" s="5" t="s">
        <v>52</v>
      </c>
      <c r="Z201" s="5" t="s">
        <v>52</v>
      </c>
      <c r="AA201" s="14"/>
      <c r="AB201" s="5" t="s">
        <v>52</v>
      </c>
    </row>
    <row r="202" spans="1:28" ht="30" customHeight="1">
      <c r="A202" s="8" t="s">
        <v>433</v>
      </c>
      <c r="B202" s="17" t="s">
        <v>115</v>
      </c>
      <c r="C202" s="17" t="s">
        <v>432</v>
      </c>
      <c r="D202" s="18" t="s">
        <v>117</v>
      </c>
      <c r="E202" s="13">
        <v>4600</v>
      </c>
      <c r="F202" s="8" t="s">
        <v>52</v>
      </c>
      <c r="G202" s="13">
        <v>5750</v>
      </c>
      <c r="H202" s="8" t="s">
        <v>2725</v>
      </c>
      <c r="I202" s="13">
        <v>5750</v>
      </c>
      <c r="J202" s="8" t="s">
        <v>2726</v>
      </c>
      <c r="K202" s="13">
        <v>5750</v>
      </c>
      <c r="L202" s="8" t="s">
        <v>2694</v>
      </c>
      <c r="M202" s="13">
        <v>0</v>
      </c>
      <c r="N202" s="8" t="s">
        <v>52</v>
      </c>
      <c r="O202" s="13">
        <f t="shared" si="3"/>
        <v>4600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8" t="s">
        <v>2762</v>
      </c>
      <c r="X202" s="8" t="s">
        <v>52</v>
      </c>
      <c r="Y202" s="5" t="s">
        <v>52</v>
      </c>
      <c r="Z202" s="5" t="s">
        <v>52</v>
      </c>
      <c r="AA202" s="14"/>
      <c r="AB202" s="5" t="s">
        <v>52</v>
      </c>
    </row>
    <row r="203" spans="1:28" ht="30" customHeight="1">
      <c r="A203" s="8" t="s">
        <v>436</v>
      </c>
      <c r="B203" s="17" t="s">
        <v>115</v>
      </c>
      <c r="C203" s="17" t="s">
        <v>435</v>
      </c>
      <c r="D203" s="18" t="s">
        <v>117</v>
      </c>
      <c r="E203" s="13">
        <v>5330</v>
      </c>
      <c r="F203" s="8" t="s">
        <v>52</v>
      </c>
      <c r="G203" s="13">
        <v>6668</v>
      </c>
      <c r="H203" s="8" t="s">
        <v>2725</v>
      </c>
      <c r="I203" s="13">
        <v>6668</v>
      </c>
      <c r="J203" s="8" t="s">
        <v>2726</v>
      </c>
      <c r="K203" s="13">
        <v>6668</v>
      </c>
      <c r="L203" s="8" t="s">
        <v>2694</v>
      </c>
      <c r="M203" s="13">
        <v>0</v>
      </c>
      <c r="N203" s="8" t="s">
        <v>52</v>
      </c>
      <c r="O203" s="13">
        <f t="shared" si="3"/>
        <v>5330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8" t="s">
        <v>2763</v>
      </c>
      <c r="X203" s="8" t="s">
        <v>52</v>
      </c>
      <c r="Y203" s="5" t="s">
        <v>52</v>
      </c>
      <c r="Z203" s="5" t="s">
        <v>52</v>
      </c>
      <c r="AA203" s="14"/>
      <c r="AB203" s="5" t="s">
        <v>52</v>
      </c>
    </row>
    <row r="204" spans="1:28" ht="30" customHeight="1">
      <c r="A204" s="8" t="s">
        <v>412</v>
      </c>
      <c r="B204" s="17" t="s">
        <v>115</v>
      </c>
      <c r="C204" s="17" t="s">
        <v>411</v>
      </c>
      <c r="D204" s="18" t="s">
        <v>117</v>
      </c>
      <c r="E204" s="13">
        <v>2700</v>
      </c>
      <c r="F204" s="8" t="s">
        <v>52</v>
      </c>
      <c r="G204" s="13">
        <v>3370</v>
      </c>
      <c r="H204" s="8" t="s">
        <v>2725</v>
      </c>
      <c r="I204" s="13">
        <v>3370</v>
      </c>
      <c r="J204" s="8" t="s">
        <v>2726</v>
      </c>
      <c r="K204" s="13">
        <v>3370</v>
      </c>
      <c r="L204" s="8" t="s">
        <v>2694</v>
      </c>
      <c r="M204" s="13">
        <v>0</v>
      </c>
      <c r="N204" s="8" t="s">
        <v>52</v>
      </c>
      <c r="O204" s="13">
        <f t="shared" si="3"/>
        <v>2700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8" t="s">
        <v>2764</v>
      </c>
      <c r="X204" s="8" t="s">
        <v>52</v>
      </c>
      <c r="Y204" s="5" t="s">
        <v>52</v>
      </c>
      <c r="Z204" s="5" t="s">
        <v>52</v>
      </c>
      <c r="AA204" s="14"/>
      <c r="AB204" s="5" t="s">
        <v>52</v>
      </c>
    </row>
    <row r="205" spans="1:28" ht="30" customHeight="1">
      <c r="A205" s="8" t="s">
        <v>382</v>
      </c>
      <c r="B205" s="17" t="s">
        <v>115</v>
      </c>
      <c r="C205" s="17" t="s">
        <v>381</v>
      </c>
      <c r="D205" s="18" t="s">
        <v>117</v>
      </c>
      <c r="E205" s="13">
        <v>12010</v>
      </c>
      <c r="F205" s="8" t="s">
        <v>52</v>
      </c>
      <c r="G205" s="13">
        <v>15008</v>
      </c>
      <c r="H205" s="8" t="s">
        <v>2725</v>
      </c>
      <c r="I205" s="13">
        <v>15008</v>
      </c>
      <c r="J205" s="8" t="s">
        <v>2726</v>
      </c>
      <c r="K205" s="13">
        <v>15008</v>
      </c>
      <c r="L205" s="8" t="s">
        <v>2694</v>
      </c>
      <c r="M205" s="13">
        <v>0</v>
      </c>
      <c r="N205" s="8" t="s">
        <v>52</v>
      </c>
      <c r="O205" s="13">
        <f t="shared" si="3"/>
        <v>12010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8" t="s">
        <v>2765</v>
      </c>
      <c r="X205" s="8" t="s">
        <v>52</v>
      </c>
      <c r="Y205" s="5" t="s">
        <v>52</v>
      </c>
      <c r="Z205" s="5" t="s">
        <v>52</v>
      </c>
      <c r="AA205" s="14"/>
      <c r="AB205" s="5" t="s">
        <v>52</v>
      </c>
    </row>
    <row r="206" spans="1:28" ht="30" customHeight="1">
      <c r="A206" s="8" t="s">
        <v>1050</v>
      </c>
      <c r="B206" s="17" t="s">
        <v>664</v>
      </c>
      <c r="C206" s="17" t="s">
        <v>1049</v>
      </c>
      <c r="D206" s="18" t="s">
        <v>117</v>
      </c>
      <c r="E206" s="13">
        <v>2966</v>
      </c>
      <c r="F206" s="8" t="s">
        <v>52</v>
      </c>
      <c r="G206" s="13">
        <v>4120</v>
      </c>
      <c r="H206" s="8" t="s">
        <v>2766</v>
      </c>
      <c r="I206" s="13">
        <v>4030</v>
      </c>
      <c r="J206" s="8" t="s">
        <v>2767</v>
      </c>
      <c r="K206" s="13">
        <v>4030</v>
      </c>
      <c r="L206" s="8" t="s">
        <v>2768</v>
      </c>
      <c r="M206" s="13">
        <v>0</v>
      </c>
      <c r="N206" s="8" t="s">
        <v>52</v>
      </c>
      <c r="O206" s="13">
        <f t="shared" si="3"/>
        <v>2966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8" t="s">
        <v>2769</v>
      </c>
      <c r="X206" s="8" t="s">
        <v>52</v>
      </c>
      <c r="Y206" s="5" t="s">
        <v>52</v>
      </c>
      <c r="Z206" s="5" t="s">
        <v>52</v>
      </c>
      <c r="AA206" s="14"/>
      <c r="AB206" s="5" t="s">
        <v>52</v>
      </c>
    </row>
    <row r="207" spans="1:28" ht="30" customHeight="1">
      <c r="A207" s="8" t="s">
        <v>666</v>
      </c>
      <c r="B207" s="17" t="s">
        <v>664</v>
      </c>
      <c r="C207" s="17" t="s">
        <v>665</v>
      </c>
      <c r="D207" s="18" t="s">
        <v>117</v>
      </c>
      <c r="E207" s="13">
        <v>3974</v>
      </c>
      <c r="F207" s="8" t="s">
        <v>52</v>
      </c>
      <c r="G207" s="13">
        <v>5520</v>
      </c>
      <c r="H207" s="8" t="s">
        <v>2766</v>
      </c>
      <c r="I207" s="13">
        <v>5333</v>
      </c>
      <c r="J207" s="8" t="s">
        <v>2767</v>
      </c>
      <c r="K207" s="13">
        <v>5333</v>
      </c>
      <c r="L207" s="8" t="s">
        <v>2768</v>
      </c>
      <c r="M207" s="13">
        <v>0</v>
      </c>
      <c r="N207" s="8" t="s">
        <v>52</v>
      </c>
      <c r="O207" s="13">
        <f t="shared" si="3"/>
        <v>3974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8" t="s">
        <v>2770</v>
      </c>
      <c r="X207" s="8" t="s">
        <v>52</v>
      </c>
      <c r="Y207" s="5" t="s">
        <v>52</v>
      </c>
      <c r="Z207" s="5" t="s">
        <v>52</v>
      </c>
      <c r="AA207" s="14"/>
      <c r="AB207" s="5" t="s">
        <v>52</v>
      </c>
    </row>
    <row r="208" spans="1:28" ht="30" customHeight="1">
      <c r="A208" s="8" t="s">
        <v>669</v>
      </c>
      <c r="B208" s="17" t="s">
        <v>664</v>
      </c>
      <c r="C208" s="17" t="s">
        <v>668</v>
      </c>
      <c r="D208" s="18" t="s">
        <v>117</v>
      </c>
      <c r="E208" s="13">
        <v>7092</v>
      </c>
      <c r="F208" s="8" t="s">
        <v>52</v>
      </c>
      <c r="G208" s="13">
        <v>9850</v>
      </c>
      <c r="H208" s="8" t="s">
        <v>2766</v>
      </c>
      <c r="I208" s="13">
        <v>8941</v>
      </c>
      <c r="J208" s="8" t="s">
        <v>2767</v>
      </c>
      <c r="K208" s="13">
        <v>8941</v>
      </c>
      <c r="L208" s="8" t="s">
        <v>2768</v>
      </c>
      <c r="M208" s="13">
        <v>0</v>
      </c>
      <c r="N208" s="8" t="s">
        <v>52</v>
      </c>
      <c r="O208" s="13">
        <f t="shared" si="3"/>
        <v>7092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8" t="s">
        <v>2771</v>
      </c>
      <c r="X208" s="8" t="s">
        <v>52</v>
      </c>
      <c r="Y208" s="5" t="s">
        <v>52</v>
      </c>
      <c r="Z208" s="5" t="s">
        <v>52</v>
      </c>
      <c r="AA208" s="14"/>
      <c r="AB208" s="5" t="s">
        <v>52</v>
      </c>
    </row>
    <row r="209" spans="1:28" ht="30" customHeight="1">
      <c r="A209" s="8" t="s">
        <v>1053</v>
      </c>
      <c r="B209" s="17" t="s">
        <v>664</v>
      </c>
      <c r="C209" s="17" t="s">
        <v>1052</v>
      </c>
      <c r="D209" s="18" t="s">
        <v>117</v>
      </c>
      <c r="E209" s="13">
        <v>5004</v>
      </c>
      <c r="F209" s="8" t="s">
        <v>52</v>
      </c>
      <c r="G209" s="13">
        <v>6950</v>
      </c>
      <c r="H209" s="8" t="s">
        <v>2766</v>
      </c>
      <c r="I209" s="13">
        <v>7462</v>
      </c>
      <c r="J209" s="8" t="s">
        <v>2767</v>
      </c>
      <c r="K209" s="13">
        <v>7462</v>
      </c>
      <c r="L209" s="8" t="s">
        <v>2768</v>
      </c>
      <c r="M209" s="13">
        <v>0</v>
      </c>
      <c r="N209" s="8" t="s">
        <v>52</v>
      </c>
      <c r="O209" s="13">
        <f t="shared" si="3"/>
        <v>5004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8" t="s">
        <v>2772</v>
      </c>
      <c r="X209" s="8" t="s">
        <v>52</v>
      </c>
      <c r="Y209" s="5" t="s">
        <v>52</v>
      </c>
      <c r="Z209" s="5" t="s">
        <v>52</v>
      </c>
      <c r="AA209" s="14"/>
      <c r="AB209" s="5" t="s">
        <v>52</v>
      </c>
    </row>
    <row r="210" spans="1:28" ht="30" customHeight="1">
      <c r="A210" s="8" t="s">
        <v>672</v>
      </c>
      <c r="B210" s="17" t="s">
        <v>664</v>
      </c>
      <c r="C210" s="17" t="s">
        <v>671</v>
      </c>
      <c r="D210" s="18" t="s">
        <v>117</v>
      </c>
      <c r="E210" s="13">
        <v>10217</v>
      </c>
      <c r="F210" s="8" t="s">
        <v>52</v>
      </c>
      <c r="G210" s="13">
        <v>14190</v>
      </c>
      <c r="H210" s="8" t="s">
        <v>2766</v>
      </c>
      <c r="I210" s="13">
        <v>15242</v>
      </c>
      <c r="J210" s="8" t="s">
        <v>2767</v>
      </c>
      <c r="K210" s="13">
        <v>15242</v>
      </c>
      <c r="L210" s="8" t="s">
        <v>2768</v>
      </c>
      <c r="M210" s="13">
        <v>0</v>
      </c>
      <c r="N210" s="8" t="s">
        <v>52</v>
      </c>
      <c r="O210" s="13">
        <f t="shared" si="3"/>
        <v>10217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8" t="s">
        <v>2773</v>
      </c>
      <c r="X210" s="8" t="s">
        <v>52</v>
      </c>
      <c r="Y210" s="5" t="s">
        <v>52</v>
      </c>
      <c r="Z210" s="5" t="s">
        <v>52</v>
      </c>
      <c r="AA210" s="14"/>
      <c r="AB210" s="5" t="s">
        <v>52</v>
      </c>
    </row>
    <row r="211" spans="1:28" ht="30" customHeight="1">
      <c r="A211" s="8" t="s">
        <v>1047</v>
      </c>
      <c r="B211" s="17" t="s">
        <v>664</v>
      </c>
      <c r="C211" s="17" t="s">
        <v>1046</v>
      </c>
      <c r="D211" s="18" t="s">
        <v>117</v>
      </c>
      <c r="E211" s="13">
        <v>1030</v>
      </c>
      <c r="F211" s="8" t="s">
        <v>52</v>
      </c>
      <c r="G211" s="13">
        <v>1430</v>
      </c>
      <c r="H211" s="8" t="s">
        <v>2766</v>
      </c>
      <c r="I211" s="13">
        <v>2182</v>
      </c>
      <c r="J211" s="8" t="s">
        <v>2767</v>
      </c>
      <c r="K211" s="13">
        <v>2182</v>
      </c>
      <c r="L211" s="8" t="s">
        <v>2768</v>
      </c>
      <c r="M211" s="13">
        <v>0</v>
      </c>
      <c r="N211" s="8" t="s">
        <v>52</v>
      </c>
      <c r="O211" s="13">
        <f t="shared" si="3"/>
        <v>1030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8" t="s">
        <v>2774</v>
      </c>
      <c r="X211" s="8" t="s">
        <v>52</v>
      </c>
      <c r="Y211" s="5" t="s">
        <v>52</v>
      </c>
      <c r="Z211" s="5" t="s">
        <v>52</v>
      </c>
      <c r="AA211" s="14"/>
      <c r="AB211" s="5" t="s">
        <v>52</v>
      </c>
    </row>
    <row r="212" spans="1:28" ht="30" customHeight="1">
      <c r="A212" s="8" t="s">
        <v>1032</v>
      </c>
      <c r="B212" s="17" t="s">
        <v>1030</v>
      </c>
      <c r="C212" s="17" t="s">
        <v>1031</v>
      </c>
      <c r="D212" s="18" t="s">
        <v>117</v>
      </c>
      <c r="E212" s="13">
        <v>21350</v>
      </c>
      <c r="F212" s="8" t="s">
        <v>52</v>
      </c>
      <c r="G212" s="13">
        <v>46750</v>
      </c>
      <c r="H212" s="8" t="s">
        <v>2705</v>
      </c>
      <c r="I212" s="13">
        <v>0</v>
      </c>
      <c r="J212" s="8" t="s">
        <v>52</v>
      </c>
      <c r="K212" s="13">
        <v>30500</v>
      </c>
      <c r="L212" s="8" t="s">
        <v>2719</v>
      </c>
      <c r="M212" s="13">
        <v>0</v>
      </c>
      <c r="N212" s="8" t="s">
        <v>52</v>
      </c>
      <c r="O212" s="13">
        <f t="shared" si="3"/>
        <v>21350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8" t="s">
        <v>2775</v>
      </c>
      <c r="X212" s="8" t="s">
        <v>52</v>
      </c>
      <c r="Y212" s="5" t="s">
        <v>52</v>
      </c>
      <c r="Z212" s="5" t="s">
        <v>52</v>
      </c>
      <c r="AA212" s="14"/>
      <c r="AB212" s="5" t="s">
        <v>52</v>
      </c>
    </row>
    <row r="213" spans="1:28" ht="30" customHeight="1">
      <c r="A213" s="8" t="s">
        <v>1035</v>
      </c>
      <c r="B213" s="17" t="s">
        <v>1030</v>
      </c>
      <c r="C213" s="17" t="s">
        <v>1034</v>
      </c>
      <c r="D213" s="18" t="s">
        <v>117</v>
      </c>
      <c r="E213" s="13">
        <v>25550</v>
      </c>
      <c r="F213" s="8" t="s">
        <v>52</v>
      </c>
      <c r="G213" s="13">
        <v>47840</v>
      </c>
      <c r="H213" s="8" t="s">
        <v>2705</v>
      </c>
      <c r="I213" s="13">
        <v>0</v>
      </c>
      <c r="J213" s="8" t="s">
        <v>52</v>
      </c>
      <c r="K213" s="13">
        <v>35920</v>
      </c>
      <c r="L213" s="8" t="s">
        <v>2719</v>
      </c>
      <c r="M213" s="13">
        <v>0</v>
      </c>
      <c r="N213" s="8" t="s">
        <v>52</v>
      </c>
      <c r="O213" s="13">
        <f t="shared" si="3"/>
        <v>25550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8" t="s">
        <v>2776</v>
      </c>
      <c r="X213" s="8" t="s">
        <v>52</v>
      </c>
      <c r="Y213" s="5" t="s">
        <v>52</v>
      </c>
      <c r="Z213" s="5" t="s">
        <v>52</v>
      </c>
      <c r="AA213" s="14"/>
      <c r="AB213" s="5" t="s">
        <v>52</v>
      </c>
    </row>
    <row r="214" spans="1:28" ht="30" customHeight="1">
      <c r="A214" s="8" t="s">
        <v>1038</v>
      </c>
      <c r="B214" s="17" t="s">
        <v>1030</v>
      </c>
      <c r="C214" s="17" t="s">
        <v>1037</v>
      </c>
      <c r="D214" s="18" t="s">
        <v>117</v>
      </c>
      <c r="E214" s="13">
        <v>8170</v>
      </c>
      <c r="F214" s="8" t="s">
        <v>52</v>
      </c>
      <c r="G214" s="13">
        <v>11670</v>
      </c>
      <c r="H214" s="8" t="s">
        <v>2705</v>
      </c>
      <c r="I214" s="13">
        <v>0</v>
      </c>
      <c r="J214" s="8" t="s">
        <v>52</v>
      </c>
      <c r="K214" s="13">
        <v>11670</v>
      </c>
      <c r="L214" s="8" t="s">
        <v>2719</v>
      </c>
      <c r="M214" s="13">
        <v>0</v>
      </c>
      <c r="N214" s="8" t="s">
        <v>52</v>
      </c>
      <c r="O214" s="13">
        <f t="shared" si="3"/>
        <v>8170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8" t="s">
        <v>2777</v>
      </c>
      <c r="X214" s="8" t="s">
        <v>52</v>
      </c>
      <c r="Y214" s="5" t="s">
        <v>52</v>
      </c>
      <c r="Z214" s="5" t="s">
        <v>52</v>
      </c>
      <c r="AA214" s="14"/>
      <c r="AB214" s="5" t="s">
        <v>52</v>
      </c>
    </row>
    <row r="215" spans="1:28" ht="30" customHeight="1">
      <c r="A215" s="8" t="s">
        <v>1041</v>
      </c>
      <c r="B215" s="17" t="s">
        <v>1030</v>
      </c>
      <c r="C215" s="17" t="s">
        <v>1040</v>
      </c>
      <c r="D215" s="18" t="s">
        <v>117</v>
      </c>
      <c r="E215" s="13">
        <v>0</v>
      </c>
      <c r="F215" s="8" t="s">
        <v>52</v>
      </c>
      <c r="G215" s="13">
        <v>62190</v>
      </c>
      <c r="H215" s="8" t="s">
        <v>2705</v>
      </c>
      <c r="I215" s="13">
        <v>0</v>
      </c>
      <c r="J215" s="8" t="s">
        <v>52</v>
      </c>
      <c r="K215" s="13">
        <v>0</v>
      </c>
      <c r="L215" s="8" t="s">
        <v>52</v>
      </c>
      <c r="M215" s="13">
        <v>0</v>
      </c>
      <c r="N215" s="8" t="s">
        <v>52</v>
      </c>
      <c r="O215" s="13">
        <f t="shared" si="3"/>
        <v>62190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8" t="s">
        <v>2778</v>
      </c>
      <c r="X215" s="8" t="s">
        <v>52</v>
      </c>
      <c r="Y215" s="5" t="s">
        <v>52</v>
      </c>
      <c r="Z215" s="5" t="s">
        <v>52</v>
      </c>
      <c r="AA215" s="14"/>
      <c r="AB215" s="5" t="s">
        <v>52</v>
      </c>
    </row>
    <row r="216" spans="1:28" ht="30" customHeight="1">
      <c r="A216" s="8" t="s">
        <v>1044</v>
      </c>
      <c r="B216" s="17" t="s">
        <v>1030</v>
      </c>
      <c r="C216" s="17" t="s">
        <v>1043</v>
      </c>
      <c r="D216" s="18" t="s">
        <v>117</v>
      </c>
      <c r="E216" s="13">
        <v>0</v>
      </c>
      <c r="F216" s="8" t="s">
        <v>52</v>
      </c>
      <c r="G216" s="13">
        <v>30400</v>
      </c>
      <c r="H216" s="8" t="s">
        <v>2705</v>
      </c>
      <c r="I216" s="13">
        <v>0</v>
      </c>
      <c r="J216" s="8" t="s">
        <v>52</v>
      </c>
      <c r="K216" s="13">
        <v>0</v>
      </c>
      <c r="L216" s="8" t="s">
        <v>52</v>
      </c>
      <c r="M216" s="13">
        <v>0</v>
      </c>
      <c r="N216" s="8" t="s">
        <v>52</v>
      </c>
      <c r="O216" s="13">
        <f t="shared" si="3"/>
        <v>30400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8" t="s">
        <v>2779</v>
      </c>
      <c r="X216" s="8" t="s">
        <v>52</v>
      </c>
      <c r="Y216" s="5" t="s">
        <v>52</v>
      </c>
      <c r="Z216" s="5" t="s">
        <v>52</v>
      </c>
      <c r="AA216" s="14"/>
      <c r="AB216" s="5" t="s">
        <v>52</v>
      </c>
    </row>
    <row r="217" spans="1:28" ht="30" customHeight="1">
      <c r="A217" s="8" t="s">
        <v>744</v>
      </c>
      <c r="B217" s="17" t="s">
        <v>135</v>
      </c>
      <c r="C217" s="17" t="s">
        <v>743</v>
      </c>
      <c r="D217" s="18" t="s">
        <v>117</v>
      </c>
      <c r="E217" s="13">
        <v>300</v>
      </c>
      <c r="F217" s="8" t="s">
        <v>52</v>
      </c>
      <c r="G217" s="13">
        <v>340</v>
      </c>
      <c r="H217" s="8" t="s">
        <v>2733</v>
      </c>
      <c r="I217" s="13">
        <v>340</v>
      </c>
      <c r="J217" s="8" t="s">
        <v>2780</v>
      </c>
      <c r="K217" s="13">
        <v>403</v>
      </c>
      <c r="L217" s="8" t="s">
        <v>2781</v>
      </c>
      <c r="M217" s="13">
        <v>0</v>
      </c>
      <c r="N217" s="8" t="s">
        <v>52</v>
      </c>
      <c r="O217" s="13">
        <f t="shared" si="3"/>
        <v>300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8" t="s">
        <v>2782</v>
      </c>
      <c r="X217" s="8" t="s">
        <v>52</v>
      </c>
      <c r="Y217" s="5" t="s">
        <v>52</v>
      </c>
      <c r="Z217" s="5" t="s">
        <v>52</v>
      </c>
      <c r="AA217" s="14"/>
      <c r="AB217" s="5" t="s">
        <v>52</v>
      </c>
    </row>
    <row r="218" spans="1:28" ht="30" customHeight="1">
      <c r="A218" s="8" t="s">
        <v>747</v>
      </c>
      <c r="B218" s="17" t="s">
        <v>135</v>
      </c>
      <c r="C218" s="17" t="s">
        <v>746</v>
      </c>
      <c r="D218" s="18" t="s">
        <v>117</v>
      </c>
      <c r="E218" s="13">
        <v>750</v>
      </c>
      <c r="F218" s="8" t="s">
        <v>52</v>
      </c>
      <c r="G218" s="13">
        <v>850</v>
      </c>
      <c r="H218" s="8" t="s">
        <v>2733</v>
      </c>
      <c r="I218" s="13">
        <v>850</v>
      </c>
      <c r="J218" s="8" t="s">
        <v>2780</v>
      </c>
      <c r="K218" s="13">
        <v>1001</v>
      </c>
      <c r="L218" s="8" t="s">
        <v>2781</v>
      </c>
      <c r="M218" s="13">
        <v>0</v>
      </c>
      <c r="N218" s="8" t="s">
        <v>52</v>
      </c>
      <c r="O218" s="13">
        <f t="shared" si="3"/>
        <v>750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8" t="s">
        <v>2783</v>
      </c>
      <c r="X218" s="8" t="s">
        <v>52</v>
      </c>
      <c r="Y218" s="5" t="s">
        <v>52</v>
      </c>
      <c r="Z218" s="5" t="s">
        <v>52</v>
      </c>
      <c r="AA218" s="14"/>
      <c r="AB218" s="5" t="s">
        <v>52</v>
      </c>
    </row>
    <row r="219" spans="1:28" ht="30" customHeight="1">
      <c r="A219" s="8" t="s">
        <v>750</v>
      </c>
      <c r="B219" s="17" t="s">
        <v>135</v>
      </c>
      <c r="C219" s="17" t="s">
        <v>749</v>
      </c>
      <c r="D219" s="18" t="s">
        <v>117</v>
      </c>
      <c r="E219" s="13">
        <v>1490</v>
      </c>
      <c r="F219" s="8" t="s">
        <v>52</v>
      </c>
      <c r="G219" s="13">
        <v>1680</v>
      </c>
      <c r="H219" s="8" t="s">
        <v>2733</v>
      </c>
      <c r="I219" s="13">
        <v>1680</v>
      </c>
      <c r="J219" s="8" t="s">
        <v>2780</v>
      </c>
      <c r="K219" s="13">
        <v>1990</v>
      </c>
      <c r="L219" s="8" t="s">
        <v>2781</v>
      </c>
      <c r="M219" s="13">
        <v>0</v>
      </c>
      <c r="N219" s="8" t="s">
        <v>52</v>
      </c>
      <c r="O219" s="13">
        <f t="shared" si="3"/>
        <v>1490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8" t="s">
        <v>2784</v>
      </c>
      <c r="X219" s="8" t="s">
        <v>52</v>
      </c>
      <c r="Y219" s="5" t="s">
        <v>52</v>
      </c>
      <c r="Z219" s="5" t="s">
        <v>52</v>
      </c>
      <c r="AA219" s="14"/>
      <c r="AB219" s="5" t="s">
        <v>52</v>
      </c>
    </row>
    <row r="220" spans="1:28" ht="30" customHeight="1">
      <c r="A220" s="8" t="s">
        <v>137</v>
      </c>
      <c r="B220" s="17" t="s">
        <v>135</v>
      </c>
      <c r="C220" s="17" t="s">
        <v>136</v>
      </c>
      <c r="D220" s="18" t="s">
        <v>117</v>
      </c>
      <c r="E220" s="13">
        <v>2430</v>
      </c>
      <c r="F220" s="8" t="s">
        <v>52</v>
      </c>
      <c r="G220" s="13">
        <v>2740</v>
      </c>
      <c r="H220" s="8" t="s">
        <v>2733</v>
      </c>
      <c r="I220" s="13">
        <v>2740</v>
      </c>
      <c r="J220" s="8" t="s">
        <v>2780</v>
      </c>
      <c r="K220" s="13">
        <v>3243</v>
      </c>
      <c r="L220" s="8" t="s">
        <v>2781</v>
      </c>
      <c r="M220" s="13">
        <v>0</v>
      </c>
      <c r="N220" s="8" t="s">
        <v>52</v>
      </c>
      <c r="O220" s="13">
        <f t="shared" ref="O220:O287" si="4">SMALL(E220:M220,COUNTIF(E220:M220,0)+1)</f>
        <v>2430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8" t="s">
        <v>2785</v>
      </c>
      <c r="X220" s="8" t="s">
        <v>52</v>
      </c>
      <c r="Y220" s="5" t="s">
        <v>52</v>
      </c>
      <c r="Z220" s="5" t="s">
        <v>52</v>
      </c>
      <c r="AA220" s="14"/>
      <c r="AB220" s="5" t="s">
        <v>52</v>
      </c>
    </row>
    <row r="221" spans="1:28" ht="30" customHeight="1">
      <c r="A221" s="8" t="s">
        <v>155</v>
      </c>
      <c r="B221" s="17" t="s">
        <v>135</v>
      </c>
      <c r="C221" s="17" t="s">
        <v>154</v>
      </c>
      <c r="D221" s="18" t="s">
        <v>117</v>
      </c>
      <c r="E221" s="13">
        <v>790</v>
      </c>
      <c r="F221" s="8" t="s">
        <v>52</v>
      </c>
      <c r="G221" s="13">
        <v>880</v>
      </c>
      <c r="H221" s="8" t="s">
        <v>2733</v>
      </c>
      <c r="I221" s="13">
        <v>880</v>
      </c>
      <c r="J221" s="8" t="s">
        <v>2780</v>
      </c>
      <c r="K221" s="13">
        <v>1093</v>
      </c>
      <c r="L221" s="8" t="s">
        <v>2781</v>
      </c>
      <c r="M221" s="13">
        <v>0</v>
      </c>
      <c r="N221" s="8" t="s">
        <v>52</v>
      </c>
      <c r="O221" s="13">
        <f t="shared" si="4"/>
        <v>790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8" t="s">
        <v>2786</v>
      </c>
      <c r="X221" s="8" t="s">
        <v>52</v>
      </c>
      <c r="Y221" s="5" t="s">
        <v>52</v>
      </c>
      <c r="Z221" s="5" t="s">
        <v>52</v>
      </c>
      <c r="AA221" s="14"/>
      <c r="AB221" s="5" t="s">
        <v>52</v>
      </c>
    </row>
    <row r="222" spans="1:28" ht="30" customHeight="1">
      <c r="A222" s="8" t="s">
        <v>158</v>
      </c>
      <c r="B222" s="17" t="s">
        <v>135</v>
      </c>
      <c r="C222" s="17" t="s">
        <v>157</v>
      </c>
      <c r="D222" s="18" t="s">
        <v>117</v>
      </c>
      <c r="E222" s="13">
        <v>1370</v>
      </c>
      <c r="F222" s="8" t="s">
        <v>52</v>
      </c>
      <c r="G222" s="13">
        <v>1530</v>
      </c>
      <c r="H222" s="8" t="s">
        <v>2733</v>
      </c>
      <c r="I222" s="13">
        <v>1530</v>
      </c>
      <c r="J222" s="8" t="s">
        <v>2780</v>
      </c>
      <c r="K222" s="13">
        <v>1921</v>
      </c>
      <c r="L222" s="8" t="s">
        <v>2781</v>
      </c>
      <c r="M222" s="13">
        <v>0</v>
      </c>
      <c r="N222" s="8" t="s">
        <v>52</v>
      </c>
      <c r="O222" s="13">
        <f t="shared" si="4"/>
        <v>1370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8" t="s">
        <v>2787</v>
      </c>
      <c r="X222" s="8" t="s">
        <v>52</v>
      </c>
      <c r="Y222" s="5" t="s">
        <v>52</v>
      </c>
      <c r="Z222" s="5" t="s">
        <v>52</v>
      </c>
      <c r="AA222" s="14"/>
      <c r="AB222" s="5" t="s">
        <v>52</v>
      </c>
    </row>
    <row r="223" spans="1:28" ht="30" customHeight="1">
      <c r="A223" s="8" t="s">
        <v>758</v>
      </c>
      <c r="B223" s="17" t="s">
        <v>135</v>
      </c>
      <c r="C223" s="17" t="s">
        <v>757</v>
      </c>
      <c r="D223" s="18" t="s">
        <v>117</v>
      </c>
      <c r="E223" s="13">
        <v>490</v>
      </c>
      <c r="F223" s="8" t="s">
        <v>52</v>
      </c>
      <c r="G223" s="13">
        <v>480</v>
      </c>
      <c r="H223" s="8" t="s">
        <v>2733</v>
      </c>
      <c r="I223" s="13">
        <v>480</v>
      </c>
      <c r="J223" s="8" t="s">
        <v>2780</v>
      </c>
      <c r="K223" s="13">
        <v>529</v>
      </c>
      <c r="L223" s="8" t="s">
        <v>2781</v>
      </c>
      <c r="M223" s="13">
        <v>0</v>
      </c>
      <c r="N223" s="8" t="s">
        <v>52</v>
      </c>
      <c r="O223" s="13">
        <f t="shared" si="4"/>
        <v>480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8" t="s">
        <v>2788</v>
      </c>
      <c r="X223" s="8" t="s">
        <v>52</v>
      </c>
      <c r="Y223" s="5" t="s">
        <v>52</v>
      </c>
      <c r="Z223" s="5" t="s">
        <v>52</v>
      </c>
      <c r="AA223" s="14"/>
      <c r="AB223" s="5" t="s">
        <v>52</v>
      </c>
    </row>
    <row r="224" spans="1:28" ht="30" customHeight="1">
      <c r="A224" s="8" t="s">
        <v>761</v>
      </c>
      <c r="B224" s="17" t="s">
        <v>135</v>
      </c>
      <c r="C224" s="17" t="s">
        <v>760</v>
      </c>
      <c r="D224" s="18" t="s">
        <v>117</v>
      </c>
      <c r="E224" s="13">
        <v>1560</v>
      </c>
      <c r="F224" s="8" t="s">
        <v>52</v>
      </c>
      <c r="G224" s="13">
        <v>1600</v>
      </c>
      <c r="H224" s="8" t="s">
        <v>2733</v>
      </c>
      <c r="I224" s="13">
        <v>1600</v>
      </c>
      <c r="J224" s="8" t="s">
        <v>2780</v>
      </c>
      <c r="K224" s="13">
        <v>1898</v>
      </c>
      <c r="L224" s="8" t="s">
        <v>2781</v>
      </c>
      <c r="M224" s="13">
        <v>0</v>
      </c>
      <c r="N224" s="8" t="s">
        <v>52</v>
      </c>
      <c r="O224" s="13">
        <f t="shared" si="4"/>
        <v>1560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8" t="s">
        <v>2789</v>
      </c>
      <c r="X224" s="8" t="s">
        <v>52</v>
      </c>
      <c r="Y224" s="5" t="s">
        <v>52</v>
      </c>
      <c r="Z224" s="5" t="s">
        <v>52</v>
      </c>
      <c r="AA224" s="14"/>
      <c r="AB224" s="5" t="s">
        <v>52</v>
      </c>
    </row>
    <row r="225" spans="1:28" ht="30" customHeight="1">
      <c r="A225" s="8" t="s">
        <v>767</v>
      </c>
      <c r="B225" s="17" t="s">
        <v>135</v>
      </c>
      <c r="C225" s="17" t="s">
        <v>766</v>
      </c>
      <c r="D225" s="18" t="s">
        <v>117</v>
      </c>
      <c r="E225" s="13">
        <v>3080</v>
      </c>
      <c r="F225" s="8" t="s">
        <v>52</v>
      </c>
      <c r="G225" s="13">
        <v>3150</v>
      </c>
      <c r="H225" s="8" t="s">
        <v>2733</v>
      </c>
      <c r="I225" s="13">
        <v>3150</v>
      </c>
      <c r="J225" s="8" t="s">
        <v>2780</v>
      </c>
      <c r="K225" s="13">
        <v>3726</v>
      </c>
      <c r="L225" s="8" t="s">
        <v>2781</v>
      </c>
      <c r="M225" s="13">
        <v>0</v>
      </c>
      <c r="N225" s="8" t="s">
        <v>52</v>
      </c>
      <c r="O225" s="13">
        <f t="shared" si="4"/>
        <v>3080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8" t="s">
        <v>2790</v>
      </c>
      <c r="X225" s="8" t="s">
        <v>52</v>
      </c>
      <c r="Y225" s="5" t="s">
        <v>52</v>
      </c>
      <c r="Z225" s="5" t="s">
        <v>52</v>
      </c>
      <c r="AA225" s="14"/>
      <c r="AB225" s="5" t="s">
        <v>52</v>
      </c>
    </row>
    <row r="226" spans="1:28" ht="30" customHeight="1">
      <c r="A226" s="8" t="s">
        <v>764</v>
      </c>
      <c r="B226" s="17" t="s">
        <v>135</v>
      </c>
      <c r="C226" s="17" t="s">
        <v>763</v>
      </c>
      <c r="D226" s="18" t="s">
        <v>117</v>
      </c>
      <c r="E226" s="13">
        <v>3090</v>
      </c>
      <c r="F226" s="8" t="s">
        <v>52</v>
      </c>
      <c r="G226" s="13">
        <v>3770</v>
      </c>
      <c r="H226" s="8" t="s">
        <v>2733</v>
      </c>
      <c r="I226" s="13">
        <v>3770</v>
      </c>
      <c r="J226" s="8" t="s">
        <v>2780</v>
      </c>
      <c r="K226" s="13">
        <v>4727</v>
      </c>
      <c r="L226" s="8" t="s">
        <v>2781</v>
      </c>
      <c r="M226" s="13">
        <v>0</v>
      </c>
      <c r="N226" s="8" t="s">
        <v>52</v>
      </c>
      <c r="O226" s="13">
        <f t="shared" si="4"/>
        <v>3090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8" t="s">
        <v>2791</v>
      </c>
      <c r="X226" s="8" t="s">
        <v>52</v>
      </c>
      <c r="Y226" s="5" t="s">
        <v>52</v>
      </c>
      <c r="Z226" s="5" t="s">
        <v>52</v>
      </c>
      <c r="AA226" s="14"/>
      <c r="AB226" s="5" t="s">
        <v>52</v>
      </c>
    </row>
    <row r="227" spans="1:28" ht="30" customHeight="1">
      <c r="A227" s="8" t="s">
        <v>149</v>
      </c>
      <c r="B227" s="17" t="s">
        <v>135</v>
      </c>
      <c r="C227" s="17" t="s">
        <v>148</v>
      </c>
      <c r="D227" s="18" t="s">
        <v>117</v>
      </c>
      <c r="E227" s="13">
        <v>7120</v>
      </c>
      <c r="F227" s="8" t="s">
        <v>52</v>
      </c>
      <c r="G227" s="13">
        <v>0</v>
      </c>
      <c r="H227" s="8" t="s">
        <v>52</v>
      </c>
      <c r="I227" s="13">
        <v>0</v>
      </c>
      <c r="J227" s="8" t="s">
        <v>52</v>
      </c>
      <c r="K227" s="13">
        <v>0</v>
      </c>
      <c r="L227" s="8" t="s">
        <v>52</v>
      </c>
      <c r="M227" s="13">
        <v>8380</v>
      </c>
      <c r="N227" s="8" t="s">
        <v>2792</v>
      </c>
      <c r="O227" s="13">
        <f t="shared" si="4"/>
        <v>7120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8" t="s">
        <v>2793</v>
      </c>
      <c r="X227" s="8" t="s">
        <v>52</v>
      </c>
      <c r="Y227" s="5" t="s">
        <v>52</v>
      </c>
      <c r="Z227" s="5" t="s">
        <v>52</v>
      </c>
      <c r="AA227" s="14"/>
      <c r="AB227" s="5" t="s">
        <v>52</v>
      </c>
    </row>
    <row r="228" spans="1:28" ht="30" customHeight="1">
      <c r="A228" s="8" t="s">
        <v>146</v>
      </c>
      <c r="B228" s="17" t="s">
        <v>135</v>
      </c>
      <c r="C228" s="17" t="s">
        <v>145</v>
      </c>
      <c r="D228" s="18" t="s">
        <v>117</v>
      </c>
      <c r="E228" s="13">
        <v>6150</v>
      </c>
      <c r="F228" s="8" t="s">
        <v>52</v>
      </c>
      <c r="G228" s="13">
        <v>0</v>
      </c>
      <c r="H228" s="8" t="s">
        <v>52</v>
      </c>
      <c r="I228" s="13">
        <v>0</v>
      </c>
      <c r="J228" s="8" t="s">
        <v>52</v>
      </c>
      <c r="K228" s="13">
        <v>0</v>
      </c>
      <c r="L228" s="8" t="s">
        <v>52</v>
      </c>
      <c r="M228" s="13">
        <v>7500</v>
      </c>
      <c r="N228" s="8" t="s">
        <v>2792</v>
      </c>
      <c r="O228" s="13">
        <f t="shared" si="4"/>
        <v>6150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8" t="s">
        <v>2794</v>
      </c>
      <c r="X228" s="8" t="s">
        <v>52</v>
      </c>
      <c r="Y228" s="5" t="s">
        <v>52</v>
      </c>
      <c r="Z228" s="5" t="s">
        <v>52</v>
      </c>
      <c r="AA228" s="14"/>
      <c r="AB228" s="5" t="s">
        <v>52</v>
      </c>
    </row>
    <row r="229" spans="1:28" ht="30" customHeight="1">
      <c r="A229" s="8" t="s">
        <v>772</v>
      </c>
      <c r="B229" s="17" t="s">
        <v>135</v>
      </c>
      <c r="C229" s="17" t="s">
        <v>771</v>
      </c>
      <c r="D229" s="18" t="s">
        <v>117</v>
      </c>
      <c r="E229" s="13">
        <v>1000</v>
      </c>
      <c r="F229" s="8" t="s">
        <v>52</v>
      </c>
      <c r="G229" s="13">
        <v>1030</v>
      </c>
      <c r="H229" s="8" t="s">
        <v>2733</v>
      </c>
      <c r="I229" s="13">
        <v>1030</v>
      </c>
      <c r="J229" s="8" t="s">
        <v>2780</v>
      </c>
      <c r="K229" s="13">
        <v>1288</v>
      </c>
      <c r="L229" s="8" t="s">
        <v>2781</v>
      </c>
      <c r="M229" s="13">
        <v>0</v>
      </c>
      <c r="N229" s="8" t="s">
        <v>52</v>
      </c>
      <c r="O229" s="13">
        <f t="shared" si="4"/>
        <v>1000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8" t="s">
        <v>2795</v>
      </c>
      <c r="X229" s="8" t="s">
        <v>52</v>
      </c>
      <c r="Y229" s="5" t="s">
        <v>52</v>
      </c>
      <c r="Z229" s="5" t="s">
        <v>52</v>
      </c>
      <c r="AA229" s="14"/>
      <c r="AB229" s="5" t="s">
        <v>52</v>
      </c>
    </row>
    <row r="230" spans="1:28" ht="30" customHeight="1">
      <c r="A230" s="8" t="s">
        <v>775</v>
      </c>
      <c r="B230" s="17" t="s">
        <v>135</v>
      </c>
      <c r="C230" s="17" t="s">
        <v>774</v>
      </c>
      <c r="D230" s="18" t="s">
        <v>117</v>
      </c>
      <c r="E230" s="13">
        <v>2330</v>
      </c>
      <c r="F230" s="8" t="s">
        <v>52</v>
      </c>
      <c r="G230" s="13">
        <v>2380</v>
      </c>
      <c r="H230" s="8" t="s">
        <v>2733</v>
      </c>
      <c r="I230" s="13">
        <v>2380</v>
      </c>
      <c r="J230" s="8" t="s">
        <v>2780</v>
      </c>
      <c r="K230" s="13">
        <v>2979</v>
      </c>
      <c r="L230" s="8" t="s">
        <v>2781</v>
      </c>
      <c r="M230" s="13">
        <v>0</v>
      </c>
      <c r="N230" s="8" t="s">
        <v>52</v>
      </c>
      <c r="O230" s="13">
        <f t="shared" si="4"/>
        <v>2330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8" t="s">
        <v>2796</v>
      </c>
      <c r="X230" s="8" t="s">
        <v>52</v>
      </c>
      <c r="Y230" s="5" t="s">
        <v>52</v>
      </c>
      <c r="Z230" s="5" t="s">
        <v>52</v>
      </c>
      <c r="AA230" s="14"/>
      <c r="AB230" s="5" t="s">
        <v>52</v>
      </c>
    </row>
    <row r="231" spans="1:28" ht="30" customHeight="1">
      <c r="A231" s="8" t="s">
        <v>778</v>
      </c>
      <c r="B231" s="17" t="s">
        <v>135</v>
      </c>
      <c r="C231" s="17" t="s">
        <v>777</v>
      </c>
      <c r="D231" s="18" t="s">
        <v>117</v>
      </c>
      <c r="E231" s="13">
        <v>950</v>
      </c>
      <c r="F231" s="8" t="s">
        <v>52</v>
      </c>
      <c r="G231" s="13">
        <v>1060</v>
      </c>
      <c r="H231" s="8" t="s">
        <v>2733</v>
      </c>
      <c r="I231" s="13">
        <v>1060</v>
      </c>
      <c r="J231" s="8" t="s">
        <v>2780</v>
      </c>
      <c r="K231" s="13">
        <v>1334</v>
      </c>
      <c r="L231" s="8" t="s">
        <v>2781</v>
      </c>
      <c r="M231" s="13">
        <v>0</v>
      </c>
      <c r="N231" s="8" t="s">
        <v>52</v>
      </c>
      <c r="O231" s="13">
        <f t="shared" si="4"/>
        <v>950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8" t="s">
        <v>2797</v>
      </c>
      <c r="X231" s="8" t="s">
        <v>52</v>
      </c>
      <c r="Y231" s="5" t="s">
        <v>52</v>
      </c>
      <c r="Z231" s="5" t="s">
        <v>52</v>
      </c>
      <c r="AA231" s="14"/>
      <c r="AB231" s="5" t="s">
        <v>52</v>
      </c>
    </row>
    <row r="232" spans="1:28" ht="30" customHeight="1">
      <c r="A232" s="8" t="s">
        <v>781</v>
      </c>
      <c r="B232" s="17" t="s">
        <v>135</v>
      </c>
      <c r="C232" s="17" t="s">
        <v>780</v>
      </c>
      <c r="D232" s="18" t="s">
        <v>117</v>
      </c>
      <c r="E232" s="13">
        <v>1330</v>
      </c>
      <c r="F232" s="8" t="s">
        <v>52</v>
      </c>
      <c r="G232" s="13">
        <v>1480</v>
      </c>
      <c r="H232" s="8" t="s">
        <v>2733</v>
      </c>
      <c r="I232" s="13">
        <v>1480</v>
      </c>
      <c r="J232" s="8" t="s">
        <v>2780</v>
      </c>
      <c r="K232" s="13">
        <v>1852</v>
      </c>
      <c r="L232" s="8" t="s">
        <v>2781</v>
      </c>
      <c r="M232" s="13">
        <v>0</v>
      </c>
      <c r="N232" s="8" t="s">
        <v>52</v>
      </c>
      <c r="O232" s="13">
        <f t="shared" si="4"/>
        <v>1330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8" t="s">
        <v>2798</v>
      </c>
      <c r="X232" s="8" t="s">
        <v>52</v>
      </c>
      <c r="Y232" s="5" t="s">
        <v>52</v>
      </c>
      <c r="Z232" s="5" t="s">
        <v>52</v>
      </c>
      <c r="AA232" s="14"/>
      <c r="AB232" s="5" t="s">
        <v>52</v>
      </c>
    </row>
    <row r="233" spans="1:28" ht="30" customHeight="1">
      <c r="A233" s="8" t="s">
        <v>152</v>
      </c>
      <c r="B233" s="17" t="s">
        <v>135</v>
      </c>
      <c r="C233" s="17" t="s">
        <v>151</v>
      </c>
      <c r="D233" s="18" t="s">
        <v>117</v>
      </c>
      <c r="E233" s="13">
        <v>2290</v>
      </c>
      <c r="F233" s="8" t="s">
        <v>52</v>
      </c>
      <c r="G233" s="13">
        <v>2550</v>
      </c>
      <c r="H233" s="8" t="s">
        <v>2733</v>
      </c>
      <c r="I233" s="13">
        <v>2550</v>
      </c>
      <c r="J233" s="8" t="s">
        <v>2780</v>
      </c>
      <c r="K233" s="13">
        <v>3197</v>
      </c>
      <c r="L233" s="8" t="s">
        <v>2781</v>
      </c>
      <c r="M233" s="13">
        <v>0</v>
      </c>
      <c r="N233" s="8" t="s">
        <v>52</v>
      </c>
      <c r="O233" s="13">
        <f t="shared" si="4"/>
        <v>2290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8" t="s">
        <v>2799</v>
      </c>
      <c r="X233" s="8" t="s">
        <v>52</v>
      </c>
      <c r="Y233" s="5" t="s">
        <v>52</v>
      </c>
      <c r="Z233" s="5" t="s">
        <v>52</v>
      </c>
      <c r="AA233" s="14"/>
      <c r="AB233" s="5" t="s">
        <v>52</v>
      </c>
    </row>
    <row r="234" spans="1:28" ht="30" customHeight="1">
      <c r="A234" s="8" t="s">
        <v>791</v>
      </c>
      <c r="B234" s="17" t="s">
        <v>135</v>
      </c>
      <c r="C234" s="17" t="s">
        <v>790</v>
      </c>
      <c r="D234" s="18" t="s">
        <v>117</v>
      </c>
      <c r="E234" s="13">
        <v>0</v>
      </c>
      <c r="F234" s="8" t="s">
        <v>52</v>
      </c>
      <c r="G234" s="13">
        <v>3360</v>
      </c>
      <c r="H234" s="8" t="s">
        <v>2733</v>
      </c>
      <c r="I234" s="13">
        <v>3360</v>
      </c>
      <c r="J234" s="8" t="s">
        <v>2780</v>
      </c>
      <c r="K234" s="13">
        <v>3980</v>
      </c>
      <c r="L234" s="8" t="s">
        <v>2781</v>
      </c>
      <c r="M234" s="13">
        <v>0</v>
      </c>
      <c r="N234" s="8" t="s">
        <v>52</v>
      </c>
      <c r="O234" s="13">
        <f t="shared" si="4"/>
        <v>3360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8" t="s">
        <v>2800</v>
      </c>
      <c r="X234" s="8" t="s">
        <v>52</v>
      </c>
      <c r="Y234" s="5" t="s">
        <v>52</v>
      </c>
      <c r="Z234" s="5" t="s">
        <v>52</v>
      </c>
      <c r="AA234" s="14"/>
      <c r="AB234" s="5" t="s">
        <v>52</v>
      </c>
    </row>
    <row r="235" spans="1:28" ht="30" customHeight="1">
      <c r="A235" s="8" t="s">
        <v>681</v>
      </c>
      <c r="B235" s="17" t="s">
        <v>135</v>
      </c>
      <c r="C235" s="17" t="s">
        <v>680</v>
      </c>
      <c r="D235" s="18" t="s">
        <v>117</v>
      </c>
      <c r="E235" s="13">
        <v>1500</v>
      </c>
      <c r="F235" s="8" t="s">
        <v>52</v>
      </c>
      <c r="G235" s="13">
        <v>2200</v>
      </c>
      <c r="H235" s="8" t="s">
        <v>2644</v>
      </c>
      <c r="I235" s="13">
        <v>2200</v>
      </c>
      <c r="J235" s="8" t="s">
        <v>2780</v>
      </c>
      <c r="K235" s="13">
        <v>2204</v>
      </c>
      <c r="L235" s="8" t="s">
        <v>2781</v>
      </c>
      <c r="M235" s="13">
        <v>0</v>
      </c>
      <c r="N235" s="8" t="s">
        <v>52</v>
      </c>
      <c r="O235" s="13">
        <f t="shared" si="4"/>
        <v>1500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8" t="s">
        <v>2801</v>
      </c>
      <c r="X235" s="8" t="s">
        <v>52</v>
      </c>
      <c r="Y235" s="5" t="s">
        <v>52</v>
      </c>
      <c r="Z235" s="5" t="s">
        <v>52</v>
      </c>
      <c r="AA235" s="14"/>
      <c r="AB235" s="5" t="s">
        <v>52</v>
      </c>
    </row>
    <row r="236" spans="1:28" ht="30" customHeight="1">
      <c r="A236" s="8" t="s">
        <v>684</v>
      </c>
      <c r="B236" s="17" t="s">
        <v>135</v>
      </c>
      <c r="C236" s="17" t="s">
        <v>683</v>
      </c>
      <c r="D236" s="18" t="s">
        <v>117</v>
      </c>
      <c r="E236" s="13">
        <v>2970</v>
      </c>
      <c r="F236" s="8" t="s">
        <v>52</v>
      </c>
      <c r="G236" s="13">
        <v>4400</v>
      </c>
      <c r="H236" s="8" t="s">
        <v>2644</v>
      </c>
      <c r="I236" s="13">
        <v>4400</v>
      </c>
      <c r="J236" s="8" t="s">
        <v>2780</v>
      </c>
      <c r="K236" s="13">
        <v>4397</v>
      </c>
      <c r="L236" s="8" t="s">
        <v>2781</v>
      </c>
      <c r="M236" s="13">
        <v>0</v>
      </c>
      <c r="N236" s="8" t="s">
        <v>52</v>
      </c>
      <c r="O236" s="13">
        <f t="shared" si="4"/>
        <v>2970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8" t="s">
        <v>2802</v>
      </c>
      <c r="X236" s="8" t="s">
        <v>52</v>
      </c>
      <c r="Y236" s="5" t="s">
        <v>52</v>
      </c>
      <c r="Z236" s="5" t="s">
        <v>52</v>
      </c>
      <c r="AA236" s="14"/>
      <c r="AB236" s="5" t="s">
        <v>52</v>
      </c>
    </row>
    <row r="237" spans="1:28" ht="30" customHeight="1">
      <c r="A237" s="8" t="s">
        <v>687</v>
      </c>
      <c r="B237" s="17" t="s">
        <v>135</v>
      </c>
      <c r="C237" s="17" t="s">
        <v>686</v>
      </c>
      <c r="D237" s="18" t="s">
        <v>117</v>
      </c>
      <c r="E237" s="13">
        <v>5390</v>
      </c>
      <c r="F237" s="8" t="s">
        <v>52</v>
      </c>
      <c r="G237" s="13">
        <v>7950</v>
      </c>
      <c r="H237" s="8" t="s">
        <v>2644</v>
      </c>
      <c r="I237" s="13">
        <v>7950</v>
      </c>
      <c r="J237" s="8" t="s">
        <v>2780</v>
      </c>
      <c r="K237" s="13">
        <v>7946</v>
      </c>
      <c r="L237" s="8" t="s">
        <v>2781</v>
      </c>
      <c r="M237" s="13">
        <v>0</v>
      </c>
      <c r="N237" s="8" t="s">
        <v>52</v>
      </c>
      <c r="O237" s="13">
        <f t="shared" si="4"/>
        <v>5390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8" t="s">
        <v>2803</v>
      </c>
      <c r="X237" s="8" t="s">
        <v>52</v>
      </c>
      <c r="Y237" s="5" t="s">
        <v>52</v>
      </c>
      <c r="Z237" s="5" t="s">
        <v>52</v>
      </c>
      <c r="AA237" s="14"/>
      <c r="AB237" s="5" t="s">
        <v>52</v>
      </c>
    </row>
    <row r="238" spans="1:28" ht="30" customHeight="1">
      <c r="A238" s="8" t="s">
        <v>690</v>
      </c>
      <c r="B238" s="17" t="s">
        <v>135</v>
      </c>
      <c r="C238" s="17" t="s">
        <v>689</v>
      </c>
      <c r="D238" s="18" t="s">
        <v>117</v>
      </c>
      <c r="E238" s="13">
        <v>1320</v>
      </c>
      <c r="F238" s="8" t="s">
        <v>52</v>
      </c>
      <c r="G238" s="13">
        <v>1950</v>
      </c>
      <c r="H238" s="8" t="s">
        <v>2644</v>
      </c>
      <c r="I238" s="13">
        <v>1950</v>
      </c>
      <c r="J238" s="8" t="s">
        <v>2780</v>
      </c>
      <c r="K238" s="13">
        <v>1947</v>
      </c>
      <c r="L238" s="8" t="s">
        <v>2781</v>
      </c>
      <c r="M238" s="13">
        <v>0</v>
      </c>
      <c r="N238" s="8" t="s">
        <v>52</v>
      </c>
      <c r="O238" s="13">
        <f t="shared" si="4"/>
        <v>1320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8" t="s">
        <v>2804</v>
      </c>
      <c r="X238" s="8" t="s">
        <v>52</v>
      </c>
      <c r="Y238" s="5" t="s">
        <v>52</v>
      </c>
      <c r="Z238" s="5" t="s">
        <v>52</v>
      </c>
      <c r="AA238" s="14"/>
      <c r="AB238" s="5" t="s">
        <v>52</v>
      </c>
    </row>
    <row r="239" spans="1:28" ht="30" customHeight="1">
      <c r="A239" s="8" t="s">
        <v>693</v>
      </c>
      <c r="B239" s="17" t="s">
        <v>135</v>
      </c>
      <c r="C239" s="17" t="s">
        <v>692</v>
      </c>
      <c r="D239" s="18" t="s">
        <v>117</v>
      </c>
      <c r="E239" s="13">
        <v>2400</v>
      </c>
      <c r="F239" s="8" t="s">
        <v>52</v>
      </c>
      <c r="G239" s="13">
        <v>3560</v>
      </c>
      <c r="H239" s="8" t="s">
        <v>2644</v>
      </c>
      <c r="I239" s="13">
        <v>3560</v>
      </c>
      <c r="J239" s="8" t="s">
        <v>2780</v>
      </c>
      <c r="K239" s="13">
        <v>3555</v>
      </c>
      <c r="L239" s="8" t="s">
        <v>2781</v>
      </c>
      <c r="M239" s="13">
        <v>0</v>
      </c>
      <c r="N239" s="8" t="s">
        <v>52</v>
      </c>
      <c r="O239" s="13">
        <f t="shared" si="4"/>
        <v>2400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8" t="s">
        <v>2805</v>
      </c>
      <c r="X239" s="8" t="s">
        <v>52</v>
      </c>
      <c r="Y239" s="5" t="s">
        <v>52</v>
      </c>
      <c r="Z239" s="5" t="s">
        <v>52</v>
      </c>
      <c r="AA239" s="14"/>
      <c r="AB239" s="5" t="s">
        <v>52</v>
      </c>
    </row>
    <row r="240" spans="1:28" ht="30" customHeight="1">
      <c r="A240" s="8" t="s">
        <v>696</v>
      </c>
      <c r="B240" s="17" t="s">
        <v>135</v>
      </c>
      <c r="C240" s="17" t="s">
        <v>695</v>
      </c>
      <c r="D240" s="18" t="s">
        <v>117</v>
      </c>
      <c r="E240" s="13">
        <v>3910</v>
      </c>
      <c r="F240" s="8" t="s">
        <v>52</v>
      </c>
      <c r="G240" s="13">
        <v>5820</v>
      </c>
      <c r="H240" s="8" t="s">
        <v>2644</v>
      </c>
      <c r="I240" s="13">
        <v>5820</v>
      </c>
      <c r="J240" s="8" t="s">
        <v>2780</v>
      </c>
      <c r="K240" s="13">
        <v>5817</v>
      </c>
      <c r="L240" s="8" t="s">
        <v>2781</v>
      </c>
      <c r="M240" s="13">
        <v>0</v>
      </c>
      <c r="N240" s="8" t="s">
        <v>52</v>
      </c>
      <c r="O240" s="13">
        <f t="shared" si="4"/>
        <v>3910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8" t="s">
        <v>2806</v>
      </c>
      <c r="X240" s="8" t="s">
        <v>52</v>
      </c>
      <c r="Y240" s="5" t="s">
        <v>52</v>
      </c>
      <c r="Z240" s="5" t="s">
        <v>52</v>
      </c>
      <c r="AA240" s="14"/>
      <c r="AB240" s="5" t="s">
        <v>52</v>
      </c>
    </row>
    <row r="241" spans="1:28" ht="30" customHeight="1">
      <c r="A241" s="8" t="s">
        <v>729</v>
      </c>
      <c r="B241" s="17" t="s">
        <v>135</v>
      </c>
      <c r="C241" s="17" t="s">
        <v>728</v>
      </c>
      <c r="D241" s="18" t="s">
        <v>117</v>
      </c>
      <c r="E241" s="13">
        <v>2860</v>
      </c>
      <c r="F241" s="8" t="s">
        <v>52</v>
      </c>
      <c r="G241" s="13">
        <v>4290</v>
      </c>
      <c r="H241" s="8" t="s">
        <v>2644</v>
      </c>
      <c r="I241" s="13">
        <v>4290</v>
      </c>
      <c r="J241" s="8" t="s">
        <v>2780</v>
      </c>
      <c r="K241" s="13">
        <v>4281</v>
      </c>
      <c r="L241" s="8" t="s">
        <v>2781</v>
      </c>
      <c r="M241" s="13">
        <v>0</v>
      </c>
      <c r="N241" s="8" t="s">
        <v>52</v>
      </c>
      <c r="O241" s="13">
        <f t="shared" si="4"/>
        <v>2860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8" t="s">
        <v>2807</v>
      </c>
      <c r="X241" s="8" t="s">
        <v>52</v>
      </c>
      <c r="Y241" s="5" t="s">
        <v>52</v>
      </c>
      <c r="Z241" s="5" t="s">
        <v>52</v>
      </c>
      <c r="AA241" s="14"/>
      <c r="AB241" s="5" t="s">
        <v>52</v>
      </c>
    </row>
    <row r="242" spans="1:28" ht="30" customHeight="1">
      <c r="A242" s="8" t="s">
        <v>732</v>
      </c>
      <c r="B242" s="17" t="s">
        <v>135</v>
      </c>
      <c r="C242" s="17" t="s">
        <v>731</v>
      </c>
      <c r="D242" s="18" t="s">
        <v>117</v>
      </c>
      <c r="E242" s="13">
        <v>3890</v>
      </c>
      <c r="F242" s="8" t="s">
        <v>52</v>
      </c>
      <c r="G242" s="13">
        <v>5800</v>
      </c>
      <c r="H242" s="8" t="s">
        <v>2644</v>
      </c>
      <c r="I242" s="13">
        <v>5800</v>
      </c>
      <c r="J242" s="8" t="s">
        <v>2780</v>
      </c>
      <c r="K242" s="13">
        <v>5799</v>
      </c>
      <c r="L242" s="8" t="s">
        <v>2781</v>
      </c>
      <c r="M242" s="13">
        <v>0</v>
      </c>
      <c r="N242" s="8" t="s">
        <v>52</v>
      </c>
      <c r="O242" s="13">
        <f t="shared" si="4"/>
        <v>3890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8" t="s">
        <v>2808</v>
      </c>
      <c r="X242" s="8" t="s">
        <v>52</v>
      </c>
      <c r="Y242" s="5" t="s">
        <v>52</v>
      </c>
      <c r="Z242" s="5" t="s">
        <v>52</v>
      </c>
      <c r="AA242" s="14"/>
      <c r="AB242" s="5" t="s">
        <v>52</v>
      </c>
    </row>
    <row r="243" spans="1:28" ht="30" customHeight="1">
      <c r="A243" s="8" t="s">
        <v>735</v>
      </c>
      <c r="B243" s="17" t="s">
        <v>135</v>
      </c>
      <c r="C243" s="17" t="s">
        <v>734</v>
      </c>
      <c r="D243" s="18" t="s">
        <v>117</v>
      </c>
      <c r="E243" s="13">
        <v>8240</v>
      </c>
      <c r="F243" s="8" t="s">
        <v>52</v>
      </c>
      <c r="G243" s="13">
        <v>0</v>
      </c>
      <c r="H243" s="8" t="s">
        <v>52</v>
      </c>
      <c r="I243" s="13">
        <v>11110</v>
      </c>
      <c r="J243" s="8" t="s">
        <v>2780</v>
      </c>
      <c r="K243" s="13">
        <v>0</v>
      </c>
      <c r="L243" s="8" t="s">
        <v>52</v>
      </c>
      <c r="M243" s="13">
        <v>0</v>
      </c>
      <c r="N243" s="8" t="s">
        <v>52</v>
      </c>
      <c r="O243" s="13">
        <f t="shared" si="4"/>
        <v>8240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8" t="s">
        <v>2809</v>
      </c>
      <c r="X243" s="8" t="s">
        <v>52</v>
      </c>
      <c r="Y243" s="5" t="s">
        <v>52</v>
      </c>
      <c r="Z243" s="5" t="s">
        <v>52</v>
      </c>
      <c r="AA243" s="14"/>
      <c r="AB243" s="5" t="s">
        <v>52</v>
      </c>
    </row>
    <row r="244" spans="1:28" ht="30" customHeight="1">
      <c r="A244" s="8" t="s">
        <v>702</v>
      </c>
      <c r="B244" s="17" t="s">
        <v>135</v>
      </c>
      <c r="C244" s="17" t="s">
        <v>701</v>
      </c>
      <c r="D244" s="18" t="s">
        <v>117</v>
      </c>
      <c r="E244" s="13">
        <v>3910</v>
      </c>
      <c r="F244" s="8" t="s">
        <v>52</v>
      </c>
      <c r="G244" s="13">
        <v>5920</v>
      </c>
      <c r="H244" s="8" t="s">
        <v>2644</v>
      </c>
      <c r="I244" s="13">
        <v>5920</v>
      </c>
      <c r="J244" s="8" t="s">
        <v>2780</v>
      </c>
      <c r="K244" s="13">
        <v>5907</v>
      </c>
      <c r="L244" s="8" t="s">
        <v>2781</v>
      </c>
      <c r="M244" s="13">
        <v>0</v>
      </c>
      <c r="N244" s="8" t="s">
        <v>52</v>
      </c>
      <c r="O244" s="13">
        <f t="shared" si="4"/>
        <v>3910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8" t="s">
        <v>2810</v>
      </c>
      <c r="X244" s="8" t="s">
        <v>52</v>
      </c>
      <c r="Y244" s="5" t="s">
        <v>52</v>
      </c>
      <c r="Z244" s="5" t="s">
        <v>52</v>
      </c>
      <c r="AA244" s="14"/>
      <c r="AB244" s="5" t="s">
        <v>52</v>
      </c>
    </row>
    <row r="245" spans="1:28" ht="30" customHeight="1">
      <c r="A245" s="8" t="s">
        <v>711</v>
      </c>
      <c r="B245" s="17" t="s">
        <v>135</v>
      </c>
      <c r="C245" s="17" t="s">
        <v>710</v>
      </c>
      <c r="D245" s="18" t="s">
        <v>117</v>
      </c>
      <c r="E245" s="13">
        <v>6630</v>
      </c>
      <c r="F245" s="8" t="s">
        <v>52</v>
      </c>
      <c r="G245" s="13">
        <v>10020</v>
      </c>
      <c r="H245" s="8" t="s">
        <v>2644</v>
      </c>
      <c r="I245" s="13">
        <v>10020</v>
      </c>
      <c r="J245" s="8" t="s">
        <v>2780</v>
      </c>
      <c r="K245" s="13">
        <v>10016</v>
      </c>
      <c r="L245" s="8" t="s">
        <v>2781</v>
      </c>
      <c r="M245" s="13">
        <v>0</v>
      </c>
      <c r="N245" s="8" t="s">
        <v>52</v>
      </c>
      <c r="O245" s="13">
        <f t="shared" si="4"/>
        <v>6630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v>0</v>
      </c>
      <c r="W245" s="8" t="s">
        <v>2811</v>
      </c>
      <c r="X245" s="8" t="s">
        <v>52</v>
      </c>
      <c r="Y245" s="5" t="s">
        <v>52</v>
      </c>
      <c r="Z245" s="5" t="s">
        <v>52</v>
      </c>
      <c r="AA245" s="14"/>
      <c r="AB245" s="5" t="s">
        <v>52</v>
      </c>
    </row>
    <row r="246" spans="1:28" ht="30" customHeight="1">
      <c r="A246" s="8" t="s">
        <v>699</v>
      </c>
      <c r="B246" s="17" t="s">
        <v>135</v>
      </c>
      <c r="C246" s="17" t="s">
        <v>698</v>
      </c>
      <c r="D246" s="18" t="s">
        <v>117</v>
      </c>
      <c r="E246" s="13">
        <v>4310</v>
      </c>
      <c r="F246" s="8" t="s">
        <v>52</v>
      </c>
      <c r="G246" s="13">
        <v>6370</v>
      </c>
      <c r="H246" s="8" t="s">
        <v>2644</v>
      </c>
      <c r="I246" s="13">
        <v>6370</v>
      </c>
      <c r="J246" s="8" t="s">
        <v>2780</v>
      </c>
      <c r="K246" s="13">
        <v>6363</v>
      </c>
      <c r="L246" s="8" t="s">
        <v>2781</v>
      </c>
      <c r="M246" s="13">
        <v>0</v>
      </c>
      <c r="N246" s="8" t="s">
        <v>52</v>
      </c>
      <c r="O246" s="13">
        <f t="shared" si="4"/>
        <v>4310</v>
      </c>
      <c r="P246" s="13">
        <v>0</v>
      </c>
      <c r="Q246" s="13">
        <v>0</v>
      </c>
      <c r="R246" s="13">
        <v>0</v>
      </c>
      <c r="S246" s="13">
        <v>0</v>
      </c>
      <c r="T246" s="13">
        <v>0</v>
      </c>
      <c r="U246" s="13">
        <v>0</v>
      </c>
      <c r="V246" s="13">
        <v>0</v>
      </c>
      <c r="W246" s="8" t="s">
        <v>2812</v>
      </c>
      <c r="X246" s="8" t="s">
        <v>52</v>
      </c>
      <c r="Y246" s="5" t="s">
        <v>52</v>
      </c>
      <c r="Z246" s="5" t="s">
        <v>52</v>
      </c>
      <c r="AA246" s="14"/>
      <c r="AB246" s="5" t="s">
        <v>52</v>
      </c>
    </row>
    <row r="247" spans="1:28" ht="30" customHeight="1">
      <c r="A247" s="8" t="s">
        <v>705</v>
      </c>
      <c r="B247" s="17" t="s">
        <v>135</v>
      </c>
      <c r="C247" s="17" t="s">
        <v>704</v>
      </c>
      <c r="D247" s="18" t="s">
        <v>117</v>
      </c>
      <c r="E247" s="13">
        <v>4720</v>
      </c>
      <c r="F247" s="8" t="s">
        <v>52</v>
      </c>
      <c r="G247" s="13">
        <v>7530</v>
      </c>
      <c r="H247" s="8" t="s">
        <v>2644</v>
      </c>
      <c r="I247" s="13">
        <v>7530</v>
      </c>
      <c r="J247" s="8" t="s">
        <v>2780</v>
      </c>
      <c r="K247" s="13">
        <v>7518</v>
      </c>
      <c r="L247" s="8" t="s">
        <v>2781</v>
      </c>
      <c r="M247" s="13">
        <v>0</v>
      </c>
      <c r="N247" s="8" t="s">
        <v>52</v>
      </c>
      <c r="O247" s="13">
        <f t="shared" si="4"/>
        <v>4720</v>
      </c>
      <c r="P247" s="13">
        <v>0</v>
      </c>
      <c r="Q247" s="13">
        <v>0</v>
      </c>
      <c r="R247" s="13">
        <v>0</v>
      </c>
      <c r="S247" s="13">
        <v>0</v>
      </c>
      <c r="T247" s="13">
        <v>0</v>
      </c>
      <c r="U247" s="13">
        <v>0</v>
      </c>
      <c r="V247" s="13">
        <v>0</v>
      </c>
      <c r="W247" s="8" t="s">
        <v>2813</v>
      </c>
      <c r="X247" s="8" t="s">
        <v>52</v>
      </c>
      <c r="Y247" s="5" t="s">
        <v>52</v>
      </c>
      <c r="Z247" s="5" t="s">
        <v>52</v>
      </c>
      <c r="AA247" s="14"/>
      <c r="AB247" s="5" t="s">
        <v>52</v>
      </c>
    </row>
    <row r="248" spans="1:28" ht="30" customHeight="1">
      <c r="A248" s="8" t="s">
        <v>708</v>
      </c>
      <c r="B248" s="17" t="s">
        <v>135</v>
      </c>
      <c r="C248" s="17" t="s">
        <v>707</v>
      </c>
      <c r="D248" s="18" t="s">
        <v>117</v>
      </c>
      <c r="E248" s="13">
        <v>5650</v>
      </c>
      <c r="F248" s="8" t="s">
        <v>52</v>
      </c>
      <c r="G248" s="13">
        <v>8510</v>
      </c>
      <c r="H248" s="8" t="s">
        <v>2644</v>
      </c>
      <c r="I248" s="13">
        <v>8510</v>
      </c>
      <c r="J248" s="8" t="s">
        <v>2780</v>
      </c>
      <c r="K248" s="13">
        <v>8492</v>
      </c>
      <c r="L248" s="8" t="s">
        <v>2781</v>
      </c>
      <c r="M248" s="13">
        <v>0</v>
      </c>
      <c r="N248" s="8" t="s">
        <v>52</v>
      </c>
      <c r="O248" s="13">
        <f t="shared" si="4"/>
        <v>5650</v>
      </c>
      <c r="P248" s="13">
        <v>0</v>
      </c>
      <c r="Q248" s="13">
        <v>0</v>
      </c>
      <c r="R248" s="13">
        <v>0</v>
      </c>
      <c r="S248" s="13">
        <v>0</v>
      </c>
      <c r="T248" s="13">
        <v>0</v>
      </c>
      <c r="U248" s="13">
        <v>0</v>
      </c>
      <c r="V248" s="13">
        <v>0</v>
      </c>
      <c r="W248" s="8" t="s">
        <v>2814</v>
      </c>
      <c r="X248" s="8" t="s">
        <v>52</v>
      </c>
      <c r="Y248" s="5" t="s">
        <v>52</v>
      </c>
      <c r="Z248" s="5" t="s">
        <v>52</v>
      </c>
      <c r="AA248" s="14"/>
      <c r="AB248" s="5" t="s">
        <v>52</v>
      </c>
    </row>
    <row r="249" spans="1:28" ht="30" customHeight="1">
      <c r="A249" s="8" t="s">
        <v>753</v>
      </c>
      <c r="B249" s="17" t="s">
        <v>135</v>
      </c>
      <c r="C249" s="17" t="s">
        <v>752</v>
      </c>
      <c r="D249" s="18" t="s">
        <v>117</v>
      </c>
      <c r="E249" s="13">
        <v>800</v>
      </c>
      <c r="F249" s="8" t="s">
        <v>52</v>
      </c>
      <c r="G249" s="13">
        <v>920</v>
      </c>
      <c r="H249" s="8" t="s">
        <v>2733</v>
      </c>
      <c r="I249" s="13">
        <v>920</v>
      </c>
      <c r="J249" s="8" t="s">
        <v>2780</v>
      </c>
      <c r="K249" s="13">
        <v>1093</v>
      </c>
      <c r="L249" s="8" t="s">
        <v>2781</v>
      </c>
      <c r="M249" s="13">
        <v>0</v>
      </c>
      <c r="N249" s="8" t="s">
        <v>52</v>
      </c>
      <c r="O249" s="13">
        <f t="shared" si="4"/>
        <v>800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8" t="s">
        <v>2815</v>
      </c>
      <c r="X249" s="8" t="s">
        <v>52</v>
      </c>
      <c r="Y249" s="5" t="s">
        <v>52</v>
      </c>
      <c r="Z249" s="5" t="s">
        <v>52</v>
      </c>
      <c r="AA249" s="14"/>
      <c r="AB249" s="5" t="s">
        <v>52</v>
      </c>
    </row>
    <row r="250" spans="1:28" ht="30" customHeight="1">
      <c r="A250" s="8" t="s">
        <v>140</v>
      </c>
      <c r="B250" s="17" t="s">
        <v>135</v>
      </c>
      <c r="C250" s="17" t="s">
        <v>139</v>
      </c>
      <c r="D250" s="18" t="s">
        <v>117</v>
      </c>
      <c r="E250" s="13">
        <v>1510</v>
      </c>
      <c r="F250" s="8" t="s">
        <v>52</v>
      </c>
      <c r="G250" s="13">
        <v>1680</v>
      </c>
      <c r="H250" s="8" t="s">
        <v>2733</v>
      </c>
      <c r="I250" s="13">
        <v>1680</v>
      </c>
      <c r="J250" s="8" t="s">
        <v>2780</v>
      </c>
      <c r="K250" s="13">
        <v>1990</v>
      </c>
      <c r="L250" s="8" t="s">
        <v>2781</v>
      </c>
      <c r="M250" s="13">
        <v>0</v>
      </c>
      <c r="N250" s="8" t="s">
        <v>52</v>
      </c>
      <c r="O250" s="13">
        <f t="shared" si="4"/>
        <v>1510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8" t="s">
        <v>2816</v>
      </c>
      <c r="X250" s="8" t="s">
        <v>52</v>
      </c>
      <c r="Y250" s="5" t="s">
        <v>52</v>
      </c>
      <c r="Z250" s="5" t="s">
        <v>52</v>
      </c>
      <c r="AA250" s="14"/>
      <c r="AB250" s="5" t="s">
        <v>52</v>
      </c>
    </row>
    <row r="251" spans="1:28" ht="30" customHeight="1">
      <c r="A251" s="8" t="s">
        <v>143</v>
      </c>
      <c r="B251" s="17" t="s">
        <v>135</v>
      </c>
      <c r="C251" s="17" t="s">
        <v>142</v>
      </c>
      <c r="D251" s="18" t="s">
        <v>117</v>
      </c>
      <c r="E251" s="13">
        <v>2460</v>
      </c>
      <c r="F251" s="8" t="s">
        <v>52</v>
      </c>
      <c r="G251" s="13">
        <v>2740</v>
      </c>
      <c r="H251" s="8" t="s">
        <v>2733</v>
      </c>
      <c r="I251" s="13">
        <v>2740</v>
      </c>
      <c r="J251" s="8" t="s">
        <v>2780</v>
      </c>
      <c r="K251" s="13">
        <v>3243</v>
      </c>
      <c r="L251" s="8" t="s">
        <v>2781</v>
      </c>
      <c r="M251" s="13">
        <v>0</v>
      </c>
      <c r="N251" s="8" t="s">
        <v>52</v>
      </c>
      <c r="O251" s="13">
        <f t="shared" si="4"/>
        <v>2460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8" t="s">
        <v>2817</v>
      </c>
      <c r="X251" s="8" t="s">
        <v>52</v>
      </c>
      <c r="Y251" s="5" t="s">
        <v>52</v>
      </c>
      <c r="Z251" s="5" t="s">
        <v>52</v>
      </c>
      <c r="AA251" s="14"/>
      <c r="AB251" s="5" t="s">
        <v>52</v>
      </c>
    </row>
    <row r="252" spans="1:28" ht="30" customHeight="1">
      <c r="A252" s="8" t="s">
        <v>738</v>
      </c>
      <c r="B252" s="17" t="s">
        <v>135</v>
      </c>
      <c r="C252" s="17" t="s">
        <v>737</v>
      </c>
      <c r="D252" s="18" t="s">
        <v>117</v>
      </c>
      <c r="E252" s="13">
        <v>950</v>
      </c>
      <c r="F252" s="8" t="s">
        <v>52</v>
      </c>
      <c r="G252" s="13">
        <v>0</v>
      </c>
      <c r="H252" s="8" t="s">
        <v>52</v>
      </c>
      <c r="I252" s="13">
        <v>2440</v>
      </c>
      <c r="J252" s="8" t="s">
        <v>2780</v>
      </c>
      <c r="K252" s="13">
        <v>2443</v>
      </c>
      <c r="L252" s="8" t="s">
        <v>2781</v>
      </c>
      <c r="M252" s="13">
        <v>0</v>
      </c>
      <c r="N252" s="8" t="s">
        <v>52</v>
      </c>
      <c r="O252" s="13">
        <f t="shared" si="4"/>
        <v>950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8" t="s">
        <v>2818</v>
      </c>
      <c r="X252" s="8" t="s">
        <v>52</v>
      </c>
      <c r="Y252" s="5" t="s">
        <v>52</v>
      </c>
      <c r="Z252" s="5" t="s">
        <v>52</v>
      </c>
      <c r="AA252" s="14"/>
      <c r="AB252" s="5" t="s">
        <v>52</v>
      </c>
    </row>
    <row r="253" spans="1:28" ht="30" customHeight="1">
      <c r="A253" s="8" t="s">
        <v>741</v>
      </c>
      <c r="B253" s="17" t="s">
        <v>135</v>
      </c>
      <c r="C253" s="17" t="s">
        <v>740</v>
      </c>
      <c r="D253" s="18" t="s">
        <v>117</v>
      </c>
      <c r="E253" s="13">
        <v>1330</v>
      </c>
      <c r="F253" s="8" t="s">
        <v>52</v>
      </c>
      <c r="G253" s="13">
        <v>0</v>
      </c>
      <c r="H253" s="8" t="s">
        <v>52</v>
      </c>
      <c r="I253" s="13">
        <v>1190</v>
      </c>
      <c r="J253" s="8" t="s">
        <v>2780</v>
      </c>
      <c r="K253" s="13">
        <v>1181</v>
      </c>
      <c r="L253" s="8" t="s">
        <v>2781</v>
      </c>
      <c r="M253" s="13">
        <v>0</v>
      </c>
      <c r="N253" s="8" t="s">
        <v>52</v>
      </c>
      <c r="O253" s="13">
        <f t="shared" si="4"/>
        <v>1181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8" t="s">
        <v>2819</v>
      </c>
      <c r="X253" s="8" t="s">
        <v>52</v>
      </c>
      <c r="Y253" s="5" t="s">
        <v>52</v>
      </c>
      <c r="Z253" s="5" t="s">
        <v>52</v>
      </c>
      <c r="AA253" s="14"/>
      <c r="AB253" s="5" t="s">
        <v>52</v>
      </c>
    </row>
    <row r="254" spans="1:28" ht="30" customHeight="1">
      <c r="A254" s="8" t="s">
        <v>803</v>
      </c>
      <c r="B254" s="17" t="s">
        <v>135</v>
      </c>
      <c r="C254" s="17" t="s">
        <v>802</v>
      </c>
      <c r="D254" s="18" t="s">
        <v>117</v>
      </c>
      <c r="E254" s="13">
        <v>0</v>
      </c>
      <c r="F254" s="8" t="s">
        <v>52</v>
      </c>
      <c r="G254" s="13">
        <v>1300</v>
      </c>
      <c r="H254" s="8" t="s">
        <v>2820</v>
      </c>
      <c r="I254" s="13">
        <v>1020</v>
      </c>
      <c r="J254" s="8" t="s">
        <v>2821</v>
      </c>
      <c r="K254" s="13">
        <v>0</v>
      </c>
      <c r="L254" s="8" t="s">
        <v>52</v>
      </c>
      <c r="M254" s="13">
        <v>0</v>
      </c>
      <c r="N254" s="8" t="s">
        <v>52</v>
      </c>
      <c r="O254" s="13">
        <f t="shared" si="4"/>
        <v>1020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8" t="s">
        <v>2822</v>
      </c>
      <c r="X254" s="8" t="s">
        <v>52</v>
      </c>
      <c r="Y254" s="5" t="s">
        <v>52</v>
      </c>
      <c r="Z254" s="5" t="s">
        <v>52</v>
      </c>
      <c r="AA254" s="14"/>
      <c r="AB254" s="5" t="s">
        <v>52</v>
      </c>
    </row>
    <row r="255" spans="1:28" ht="30" customHeight="1">
      <c r="A255" s="8" t="s">
        <v>797</v>
      </c>
      <c r="B255" s="17" t="s">
        <v>135</v>
      </c>
      <c r="C255" s="17" t="s">
        <v>796</v>
      </c>
      <c r="D255" s="18" t="s">
        <v>117</v>
      </c>
      <c r="E255" s="13">
        <v>0</v>
      </c>
      <c r="F255" s="8" t="s">
        <v>52</v>
      </c>
      <c r="G255" s="13">
        <v>1100</v>
      </c>
      <c r="H255" s="8" t="s">
        <v>2820</v>
      </c>
      <c r="I255" s="13">
        <v>850</v>
      </c>
      <c r="J255" s="8" t="s">
        <v>2821</v>
      </c>
      <c r="K255" s="13">
        <v>0</v>
      </c>
      <c r="L255" s="8" t="s">
        <v>52</v>
      </c>
      <c r="M255" s="13">
        <v>0</v>
      </c>
      <c r="N255" s="8" t="s">
        <v>52</v>
      </c>
      <c r="O255" s="13">
        <f t="shared" si="4"/>
        <v>850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8" t="s">
        <v>2823</v>
      </c>
      <c r="X255" s="8" t="s">
        <v>52</v>
      </c>
      <c r="Y255" s="5" t="s">
        <v>52</v>
      </c>
      <c r="Z255" s="5" t="s">
        <v>52</v>
      </c>
      <c r="AA255" s="14"/>
      <c r="AB255" s="5" t="s">
        <v>52</v>
      </c>
    </row>
    <row r="256" spans="1:28" ht="30" customHeight="1">
      <c r="A256" s="8" t="s">
        <v>800</v>
      </c>
      <c r="B256" s="17" t="s">
        <v>135</v>
      </c>
      <c r="C256" s="17" t="s">
        <v>799</v>
      </c>
      <c r="D256" s="18" t="s">
        <v>117</v>
      </c>
      <c r="E256" s="13">
        <v>0</v>
      </c>
      <c r="F256" s="8" t="s">
        <v>52</v>
      </c>
      <c r="G256" s="13">
        <v>1680</v>
      </c>
      <c r="H256" s="8" t="s">
        <v>2820</v>
      </c>
      <c r="I256" s="13">
        <v>930</v>
      </c>
      <c r="J256" s="8" t="s">
        <v>2821</v>
      </c>
      <c r="K256" s="13">
        <v>0</v>
      </c>
      <c r="L256" s="8" t="s">
        <v>52</v>
      </c>
      <c r="M256" s="13">
        <v>0</v>
      </c>
      <c r="N256" s="8" t="s">
        <v>52</v>
      </c>
      <c r="O256" s="13">
        <f t="shared" si="4"/>
        <v>930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8" t="s">
        <v>2824</v>
      </c>
      <c r="X256" s="8" t="s">
        <v>52</v>
      </c>
      <c r="Y256" s="5" t="s">
        <v>52</v>
      </c>
      <c r="Z256" s="5" t="s">
        <v>52</v>
      </c>
      <c r="AA256" s="14"/>
      <c r="AB256" s="5" t="s">
        <v>52</v>
      </c>
    </row>
    <row r="257" spans="1:28" ht="30" customHeight="1">
      <c r="A257" s="8" t="s">
        <v>794</v>
      </c>
      <c r="B257" s="17" t="s">
        <v>135</v>
      </c>
      <c r="C257" s="17" t="s">
        <v>793</v>
      </c>
      <c r="D257" s="18" t="s">
        <v>117</v>
      </c>
      <c r="E257" s="13">
        <v>0</v>
      </c>
      <c r="F257" s="8" t="s">
        <v>52</v>
      </c>
      <c r="G257" s="13">
        <v>2200</v>
      </c>
      <c r="H257" s="8" t="s">
        <v>2820</v>
      </c>
      <c r="I257" s="13">
        <v>1700</v>
      </c>
      <c r="J257" s="8" t="s">
        <v>2821</v>
      </c>
      <c r="K257" s="13">
        <v>0</v>
      </c>
      <c r="L257" s="8" t="s">
        <v>52</v>
      </c>
      <c r="M257" s="13">
        <v>0</v>
      </c>
      <c r="N257" s="8" t="s">
        <v>52</v>
      </c>
      <c r="O257" s="13">
        <f t="shared" si="4"/>
        <v>1700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v>0</v>
      </c>
      <c r="W257" s="8" t="s">
        <v>2825</v>
      </c>
      <c r="X257" s="8" t="s">
        <v>52</v>
      </c>
      <c r="Y257" s="5" t="s">
        <v>52</v>
      </c>
      <c r="Z257" s="5" t="s">
        <v>52</v>
      </c>
      <c r="AA257" s="14"/>
      <c r="AB257" s="5" t="s">
        <v>52</v>
      </c>
    </row>
    <row r="258" spans="1:28" ht="30" customHeight="1">
      <c r="A258" s="8" t="s">
        <v>2159</v>
      </c>
      <c r="B258" s="17" t="s">
        <v>135</v>
      </c>
      <c r="C258" s="17" t="s">
        <v>2158</v>
      </c>
      <c r="D258" s="18" t="s">
        <v>117</v>
      </c>
      <c r="E258" s="13">
        <v>0</v>
      </c>
      <c r="F258" s="8" t="s">
        <v>52</v>
      </c>
      <c r="G258" s="13">
        <v>1680</v>
      </c>
      <c r="H258" s="8" t="s">
        <v>2820</v>
      </c>
      <c r="I258" s="13">
        <v>1270</v>
      </c>
      <c r="J258" s="8" t="s">
        <v>2821</v>
      </c>
      <c r="K258" s="13">
        <v>0</v>
      </c>
      <c r="L258" s="8" t="s">
        <v>52</v>
      </c>
      <c r="M258" s="13">
        <v>0</v>
      </c>
      <c r="N258" s="8" t="s">
        <v>52</v>
      </c>
      <c r="O258" s="13">
        <f t="shared" si="4"/>
        <v>1270</v>
      </c>
      <c r="P258" s="13">
        <v>0</v>
      </c>
      <c r="Q258" s="13">
        <v>0</v>
      </c>
      <c r="R258" s="13">
        <v>0</v>
      </c>
      <c r="S258" s="13">
        <v>0</v>
      </c>
      <c r="T258" s="13">
        <v>0</v>
      </c>
      <c r="U258" s="13">
        <v>0</v>
      </c>
      <c r="V258" s="13">
        <v>0</v>
      </c>
      <c r="W258" s="8" t="s">
        <v>2826</v>
      </c>
      <c r="X258" s="8" t="s">
        <v>52</v>
      </c>
      <c r="Y258" s="5" t="s">
        <v>52</v>
      </c>
      <c r="Z258" s="5" t="s">
        <v>52</v>
      </c>
      <c r="AA258" s="14"/>
      <c r="AB258" s="5" t="s">
        <v>52</v>
      </c>
    </row>
    <row r="259" spans="1:28" ht="30" customHeight="1">
      <c r="A259" s="8" t="s">
        <v>2167</v>
      </c>
      <c r="B259" s="17" t="s">
        <v>135</v>
      </c>
      <c r="C259" s="17" t="s">
        <v>2166</v>
      </c>
      <c r="D259" s="18" t="s">
        <v>117</v>
      </c>
      <c r="E259" s="13">
        <v>0</v>
      </c>
      <c r="F259" s="8" t="s">
        <v>52</v>
      </c>
      <c r="G259" s="13">
        <v>1860</v>
      </c>
      <c r="H259" s="8" t="s">
        <v>2820</v>
      </c>
      <c r="I259" s="13">
        <v>1270</v>
      </c>
      <c r="J259" s="8" t="s">
        <v>2821</v>
      </c>
      <c r="K259" s="13">
        <v>0</v>
      </c>
      <c r="L259" s="8" t="s">
        <v>52</v>
      </c>
      <c r="M259" s="13">
        <v>0</v>
      </c>
      <c r="N259" s="8" t="s">
        <v>52</v>
      </c>
      <c r="O259" s="13">
        <f t="shared" si="4"/>
        <v>1270</v>
      </c>
      <c r="P259" s="13">
        <v>0</v>
      </c>
      <c r="Q259" s="13">
        <v>0</v>
      </c>
      <c r="R259" s="13">
        <v>0</v>
      </c>
      <c r="S259" s="13">
        <v>0</v>
      </c>
      <c r="T259" s="13">
        <v>0</v>
      </c>
      <c r="U259" s="13">
        <v>0</v>
      </c>
      <c r="V259" s="13">
        <v>0</v>
      </c>
      <c r="W259" s="8" t="s">
        <v>2827</v>
      </c>
      <c r="X259" s="8" t="s">
        <v>52</v>
      </c>
      <c r="Y259" s="5" t="s">
        <v>52</v>
      </c>
      <c r="Z259" s="5" t="s">
        <v>52</v>
      </c>
      <c r="AA259" s="14"/>
      <c r="AB259" s="5" t="s">
        <v>52</v>
      </c>
    </row>
    <row r="260" spans="1:28" ht="30" customHeight="1">
      <c r="A260" s="8" t="s">
        <v>2175</v>
      </c>
      <c r="B260" s="17" t="s">
        <v>135</v>
      </c>
      <c r="C260" s="17" t="s">
        <v>2174</v>
      </c>
      <c r="D260" s="18" t="s">
        <v>117</v>
      </c>
      <c r="E260" s="13">
        <v>0</v>
      </c>
      <c r="F260" s="8" t="s">
        <v>52</v>
      </c>
      <c r="G260" s="13">
        <v>2120</v>
      </c>
      <c r="H260" s="8" t="s">
        <v>2820</v>
      </c>
      <c r="I260" s="13">
        <v>1530</v>
      </c>
      <c r="J260" s="8" t="s">
        <v>2821</v>
      </c>
      <c r="K260" s="13">
        <v>0</v>
      </c>
      <c r="L260" s="8" t="s">
        <v>52</v>
      </c>
      <c r="M260" s="13">
        <v>0</v>
      </c>
      <c r="N260" s="8" t="s">
        <v>52</v>
      </c>
      <c r="O260" s="13">
        <f t="shared" si="4"/>
        <v>1530</v>
      </c>
      <c r="P260" s="13">
        <v>0</v>
      </c>
      <c r="Q260" s="13">
        <v>0</v>
      </c>
      <c r="R260" s="13">
        <v>0</v>
      </c>
      <c r="S260" s="13">
        <v>0</v>
      </c>
      <c r="T260" s="13">
        <v>0</v>
      </c>
      <c r="U260" s="13">
        <v>0</v>
      </c>
      <c r="V260" s="13">
        <v>0</v>
      </c>
      <c r="W260" s="8" t="s">
        <v>2828</v>
      </c>
      <c r="X260" s="8" t="s">
        <v>52</v>
      </c>
      <c r="Y260" s="5" t="s">
        <v>52</v>
      </c>
      <c r="Z260" s="5" t="s">
        <v>52</v>
      </c>
      <c r="AA260" s="14"/>
      <c r="AB260" s="5" t="s">
        <v>52</v>
      </c>
    </row>
    <row r="261" spans="1:28" ht="30" customHeight="1">
      <c r="A261" s="8" t="s">
        <v>2183</v>
      </c>
      <c r="B261" s="17" t="s">
        <v>135</v>
      </c>
      <c r="C261" s="17" t="s">
        <v>2182</v>
      </c>
      <c r="D261" s="18" t="s">
        <v>117</v>
      </c>
      <c r="E261" s="13">
        <v>0</v>
      </c>
      <c r="F261" s="8" t="s">
        <v>52</v>
      </c>
      <c r="G261" s="13">
        <v>2350</v>
      </c>
      <c r="H261" s="8" t="s">
        <v>2820</v>
      </c>
      <c r="I261" s="13">
        <v>1870</v>
      </c>
      <c r="J261" s="8" t="s">
        <v>2821</v>
      </c>
      <c r="K261" s="13">
        <v>0</v>
      </c>
      <c r="L261" s="8" t="s">
        <v>52</v>
      </c>
      <c r="M261" s="13">
        <v>0</v>
      </c>
      <c r="N261" s="8" t="s">
        <v>52</v>
      </c>
      <c r="O261" s="13">
        <f t="shared" si="4"/>
        <v>1870</v>
      </c>
      <c r="P261" s="13">
        <v>0</v>
      </c>
      <c r="Q261" s="13">
        <v>0</v>
      </c>
      <c r="R261" s="13">
        <v>0</v>
      </c>
      <c r="S261" s="13">
        <v>0</v>
      </c>
      <c r="T261" s="13">
        <v>0</v>
      </c>
      <c r="U261" s="13">
        <v>0</v>
      </c>
      <c r="V261" s="13">
        <v>0</v>
      </c>
      <c r="W261" s="8" t="s">
        <v>2829</v>
      </c>
      <c r="X261" s="8" t="s">
        <v>52</v>
      </c>
      <c r="Y261" s="5" t="s">
        <v>52</v>
      </c>
      <c r="Z261" s="5" t="s">
        <v>52</v>
      </c>
      <c r="AA261" s="14"/>
      <c r="AB261" s="5" t="s">
        <v>52</v>
      </c>
    </row>
    <row r="262" spans="1:28" ht="30" customHeight="1">
      <c r="A262" s="8" t="s">
        <v>806</v>
      </c>
      <c r="B262" s="17" t="s">
        <v>135</v>
      </c>
      <c r="C262" s="17" t="s">
        <v>805</v>
      </c>
      <c r="D262" s="18" t="s">
        <v>117</v>
      </c>
      <c r="E262" s="13">
        <v>0</v>
      </c>
      <c r="F262" s="8" t="s">
        <v>52</v>
      </c>
      <c r="G262" s="13">
        <v>0</v>
      </c>
      <c r="H262" s="8" t="s">
        <v>52</v>
      </c>
      <c r="I262" s="13">
        <v>1020</v>
      </c>
      <c r="J262" s="8" t="s">
        <v>2821</v>
      </c>
      <c r="K262" s="13">
        <v>0</v>
      </c>
      <c r="L262" s="8" t="s">
        <v>52</v>
      </c>
      <c r="M262" s="13">
        <v>0</v>
      </c>
      <c r="N262" s="8" t="s">
        <v>52</v>
      </c>
      <c r="O262" s="13">
        <f t="shared" si="4"/>
        <v>1020</v>
      </c>
      <c r="P262" s="13">
        <v>0</v>
      </c>
      <c r="Q262" s="13">
        <v>0</v>
      </c>
      <c r="R262" s="13">
        <v>0</v>
      </c>
      <c r="S262" s="13">
        <v>0</v>
      </c>
      <c r="T262" s="13">
        <v>0</v>
      </c>
      <c r="U262" s="13">
        <v>0</v>
      </c>
      <c r="V262" s="13">
        <v>0</v>
      </c>
      <c r="W262" s="8" t="s">
        <v>2830</v>
      </c>
      <c r="X262" s="8" t="s">
        <v>52</v>
      </c>
      <c r="Y262" s="5" t="s">
        <v>52</v>
      </c>
      <c r="Z262" s="5" t="s">
        <v>52</v>
      </c>
      <c r="AA262" s="14"/>
      <c r="AB262" s="5" t="s">
        <v>52</v>
      </c>
    </row>
    <row r="263" spans="1:28" ht="30" customHeight="1">
      <c r="A263" s="8" t="s">
        <v>720</v>
      </c>
      <c r="B263" s="17" t="s">
        <v>135</v>
      </c>
      <c r="C263" s="17" t="s">
        <v>719</v>
      </c>
      <c r="D263" s="18" t="s">
        <v>117</v>
      </c>
      <c r="E263" s="13">
        <v>4670</v>
      </c>
      <c r="F263" s="8" t="s">
        <v>52</v>
      </c>
      <c r="G263" s="13">
        <v>6920</v>
      </c>
      <c r="H263" s="8" t="s">
        <v>2644</v>
      </c>
      <c r="I263" s="13">
        <v>6920</v>
      </c>
      <c r="J263" s="8" t="s">
        <v>2780</v>
      </c>
      <c r="K263" s="13">
        <v>6909</v>
      </c>
      <c r="L263" s="8" t="s">
        <v>2781</v>
      </c>
      <c r="M263" s="13">
        <v>0</v>
      </c>
      <c r="N263" s="8" t="s">
        <v>52</v>
      </c>
      <c r="O263" s="13">
        <f t="shared" si="4"/>
        <v>4670</v>
      </c>
      <c r="P263" s="13">
        <v>0</v>
      </c>
      <c r="Q263" s="13">
        <v>0</v>
      </c>
      <c r="R263" s="13">
        <v>0</v>
      </c>
      <c r="S263" s="13">
        <v>0</v>
      </c>
      <c r="T263" s="13">
        <v>0</v>
      </c>
      <c r="U263" s="13">
        <v>0</v>
      </c>
      <c r="V263" s="13">
        <v>0</v>
      </c>
      <c r="W263" s="8" t="s">
        <v>2831</v>
      </c>
      <c r="X263" s="8" t="s">
        <v>52</v>
      </c>
      <c r="Y263" s="5" t="s">
        <v>52</v>
      </c>
      <c r="Z263" s="5" t="s">
        <v>52</v>
      </c>
      <c r="AA263" s="14"/>
      <c r="AB263" s="5" t="s">
        <v>52</v>
      </c>
    </row>
    <row r="264" spans="1:28" ht="30" customHeight="1">
      <c r="A264" s="8" t="s">
        <v>723</v>
      </c>
      <c r="B264" s="17" t="s">
        <v>135</v>
      </c>
      <c r="C264" s="17" t="s">
        <v>722</v>
      </c>
      <c r="D264" s="18" t="s">
        <v>117</v>
      </c>
      <c r="E264" s="13">
        <v>5610</v>
      </c>
      <c r="F264" s="8" t="s">
        <v>52</v>
      </c>
      <c r="G264" s="13">
        <v>8450</v>
      </c>
      <c r="H264" s="8" t="s">
        <v>2644</v>
      </c>
      <c r="I264" s="13">
        <v>8450</v>
      </c>
      <c r="J264" s="8" t="s">
        <v>2780</v>
      </c>
      <c r="K264" s="13">
        <v>8441</v>
      </c>
      <c r="L264" s="8" t="s">
        <v>2781</v>
      </c>
      <c r="M264" s="13">
        <v>0</v>
      </c>
      <c r="N264" s="8" t="s">
        <v>52</v>
      </c>
      <c r="O264" s="13">
        <f t="shared" si="4"/>
        <v>5610</v>
      </c>
      <c r="P264" s="13">
        <v>0</v>
      </c>
      <c r="Q264" s="13">
        <v>0</v>
      </c>
      <c r="R264" s="13">
        <v>0</v>
      </c>
      <c r="S264" s="13">
        <v>0</v>
      </c>
      <c r="T264" s="13">
        <v>0</v>
      </c>
      <c r="U264" s="13">
        <v>0</v>
      </c>
      <c r="V264" s="13">
        <v>0</v>
      </c>
      <c r="W264" s="8" t="s">
        <v>2832</v>
      </c>
      <c r="X264" s="8" t="s">
        <v>52</v>
      </c>
      <c r="Y264" s="5" t="s">
        <v>52</v>
      </c>
      <c r="Z264" s="5" t="s">
        <v>52</v>
      </c>
      <c r="AA264" s="14"/>
      <c r="AB264" s="5" t="s">
        <v>52</v>
      </c>
    </row>
    <row r="265" spans="1:28" ht="30" customHeight="1">
      <c r="A265" s="8" t="s">
        <v>726</v>
      </c>
      <c r="B265" s="17" t="s">
        <v>135</v>
      </c>
      <c r="C265" s="17" t="s">
        <v>725</v>
      </c>
      <c r="D265" s="18" t="s">
        <v>117</v>
      </c>
      <c r="E265" s="13">
        <v>6800</v>
      </c>
      <c r="F265" s="8" t="s">
        <v>52</v>
      </c>
      <c r="G265" s="13">
        <v>10090</v>
      </c>
      <c r="H265" s="8" t="s">
        <v>2644</v>
      </c>
      <c r="I265" s="13">
        <v>10090</v>
      </c>
      <c r="J265" s="8" t="s">
        <v>2780</v>
      </c>
      <c r="K265" s="13">
        <v>10090</v>
      </c>
      <c r="L265" s="8" t="s">
        <v>2781</v>
      </c>
      <c r="M265" s="13">
        <v>0</v>
      </c>
      <c r="N265" s="8" t="s">
        <v>52</v>
      </c>
      <c r="O265" s="13">
        <f t="shared" si="4"/>
        <v>6800</v>
      </c>
      <c r="P265" s="13">
        <v>0</v>
      </c>
      <c r="Q265" s="13">
        <v>0</v>
      </c>
      <c r="R265" s="13">
        <v>0</v>
      </c>
      <c r="S265" s="13">
        <v>0</v>
      </c>
      <c r="T265" s="13">
        <v>0</v>
      </c>
      <c r="U265" s="13">
        <v>0</v>
      </c>
      <c r="V265" s="13">
        <v>0</v>
      </c>
      <c r="W265" s="8" t="s">
        <v>2833</v>
      </c>
      <c r="X265" s="8" t="s">
        <v>52</v>
      </c>
      <c r="Y265" s="5" t="s">
        <v>52</v>
      </c>
      <c r="Z265" s="5" t="s">
        <v>52</v>
      </c>
      <c r="AA265" s="14"/>
      <c r="AB265" s="5" t="s">
        <v>52</v>
      </c>
    </row>
    <row r="266" spans="1:28" ht="30" customHeight="1">
      <c r="A266" s="8" t="s">
        <v>714</v>
      </c>
      <c r="B266" s="17" t="s">
        <v>135</v>
      </c>
      <c r="C266" s="17" t="s">
        <v>713</v>
      </c>
      <c r="D266" s="18" t="s">
        <v>117</v>
      </c>
      <c r="E266" s="13">
        <v>2590</v>
      </c>
      <c r="F266" s="8" t="s">
        <v>52</v>
      </c>
      <c r="G266" s="13">
        <v>3880</v>
      </c>
      <c r="H266" s="8" t="s">
        <v>2644</v>
      </c>
      <c r="I266" s="13">
        <v>3880</v>
      </c>
      <c r="J266" s="8" t="s">
        <v>2780</v>
      </c>
      <c r="K266" s="13">
        <v>3875</v>
      </c>
      <c r="L266" s="8" t="s">
        <v>2781</v>
      </c>
      <c r="M266" s="13">
        <v>0</v>
      </c>
      <c r="N266" s="8" t="s">
        <v>52</v>
      </c>
      <c r="O266" s="13">
        <f t="shared" si="4"/>
        <v>2590</v>
      </c>
      <c r="P266" s="13">
        <v>0</v>
      </c>
      <c r="Q266" s="13">
        <v>0</v>
      </c>
      <c r="R266" s="13">
        <v>0</v>
      </c>
      <c r="S266" s="13">
        <v>0</v>
      </c>
      <c r="T266" s="13">
        <v>0</v>
      </c>
      <c r="U266" s="13">
        <v>0</v>
      </c>
      <c r="V266" s="13">
        <v>0</v>
      </c>
      <c r="W266" s="8" t="s">
        <v>2834</v>
      </c>
      <c r="X266" s="8" t="s">
        <v>52</v>
      </c>
      <c r="Y266" s="5" t="s">
        <v>52</v>
      </c>
      <c r="Z266" s="5" t="s">
        <v>52</v>
      </c>
      <c r="AA266" s="14"/>
      <c r="AB266" s="5" t="s">
        <v>52</v>
      </c>
    </row>
    <row r="267" spans="1:28" ht="30" customHeight="1">
      <c r="A267" s="8" t="s">
        <v>717</v>
      </c>
      <c r="B267" s="17" t="s">
        <v>135</v>
      </c>
      <c r="C267" s="17" t="s">
        <v>716</v>
      </c>
      <c r="D267" s="18" t="s">
        <v>117</v>
      </c>
      <c r="E267" s="13">
        <v>4250</v>
      </c>
      <c r="F267" s="8" t="s">
        <v>52</v>
      </c>
      <c r="G267" s="13">
        <v>6370</v>
      </c>
      <c r="H267" s="8" t="s">
        <v>2644</v>
      </c>
      <c r="I267" s="13">
        <v>6370</v>
      </c>
      <c r="J267" s="8" t="s">
        <v>2780</v>
      </c>
      <c r="K267" s="13">
        <v>6363</v>
      </c>
      <c r="L267" s="8" t="s">
        <v>2781</v>
      </c>
      <c r="M267" s="13">
        <v>0</v>
      </c>
      <c r="N267" s="8" t="s">
        <v>52</v>
      </c>
      <c r="O267" s="13">
        <f t="shared" si="4"/>
        <v>4250</v>
      </c>
      <c r="P267" s="13">
        <v>0</v>
      </c>
      <c r="Q267" s="13">
        <v>0</v>
      </c>
      <c r="R267" s="13">
        <v>0</v>
      </c>
      <c r="S267" s="13">
        <v>0</v>
      </c>
      <c r="T267" s="13">
        <v>0</v>
      </c>
      <c r="U267" s="13">
        <v>0</v>
      </c>
      <c r="V267" s="13">
        <v>0</v>
      </c>
      <c r="W267" s="8" t="s">
        <v>2835</v>
      </c>
      <c r="X267" s="8" t="s">
        <v>52</v>
      </c>
      <c r="Y267" s="5" t="s">
        <v>52</v>
      </c>
      <c r="Z267" s="5" t="s">
        <v>52</v>
      </c>
      <c r="AA267" s="14"/>
      <c r="AB267" s="5" t="s">
        <v>52</v>
      </c>
    </row>
    <row r="268" spans="1:28" ht="30" customHeight="1">
      <c r="A268" s="8" t="s">
        <v>662</v>
      </c>
      <c r="B268" s="17" t="s">
        <v>660</v>
      </c>
      <c r="C268" s="17" t="s">
        <v>661</v>
      </c>
      <c r="D268" s="18" t="s">
        <v>117</v>
      </c>
      <c r="E268" s="13">
        <v>2801</v>
      </c>
      <c r="F268" s="8" t="s">
        <v>52</v>
      </c>
      <c r="G268" s="13">
        <v>3410</v>
      </c>
      <c r="H268" s="8" t="s">
        <v>2607</v>
      </c>
      <c r="I268" s="13">
        <v>3420</v>
      </c>
      <c r="J268" s="8" t="s">
        <v>2836</v>
      </c>
      <c r="K268" s="13">
        <v>3520</v>
      </c>
      <c r="L268" s="8" t="s">
        <v>2837</v>
      </c>
      <c r="M268" s="13">
        <v>0</v>
      </c>
      <c r="N268" s="8" t="s">
        <v>52</v>
      </c>
      <c r="O268" s="13">
        <f t="shared" si="4"/>
        <v>2801</v>
      </c>
      <c r="P268" s="13">
        <v>0</v>
      </c>
      <c r="Q268" s="13">
        <v>0</v>
      </c>
      <c r="R268" s="13">
        <v>0</v>
      </c>
      <c r="S268" s="13">
        <v>0</v>
      </c>
      <c r="T268" s="13">
        <v>0</v>
      </c>
      <c r="U268" s="13">
        <v>0</v>
      </c>
      <c r="V268" s="13">
        <v>0</v>
      </c>
      <c r="W268" s="8" t="s">
        <v>2838</v>
      </c>
      <c r="X268" s="8" t="s">
        <v>52</v>
      </c>
      <c r="Y268" s="5" t="s">
        <v>52</v>
      </c>
      <c r="Z268" s="5" t="s">
        <v>52</v>
      </c>
      <c r="AA268" s="14"/>
      <c r="AB268" s="5" t="s">
        <v>52</v>
      </c>
    </row>
    <row r="269" spans="1:28" ht="30" customHeight="1">
      <c r="A269" s="8" t="s">
        <v>678</v>
      </c>
      <c r="B269" s="17" t="s">
        <v>660</v>
      </c>
      <c r="C269" s="17" t="s">
        <v>677</v>
      </c>
      <c r="D269" s="18" t="s">
        <v>117</v>
      </c>
      <c r="E269" s="13">
        <v>2023</v>
      </c>
      <c r="F269" s="8" t="s">
        <v>52</v>
      </c>
      <c r="G269" s="13">
        <v>2450</v>
      </c>
      <c r="H269" s="8" t="s">
        <v>2607</v>
      </c>
      <c r="I269" s="13">
        <v>2480</v>
      </c>
      <c r="J269" s="8" t="s">
        <v>2836</v>
      </c>
      <c r="K269" s="13">
        <v>2760</v>
      </c>
      <c r="L269" s="8" t="s">
        <v>2837</v>
      </c>
      <c r="M269" s="13">
        <v>0</v>
      </c>
      <c r="N269" s="8" t="s">
        <v>52</v>
      </c>
      <c r="O269" s="13">
        <f t="shared" si="4"/>
        <v>2023</v>
      </c>
      <c r="P269" s="13">
        <v>0</v>
      </c>
      <c r="Q269" s="13">
        <v>0</v>
      </c>
      <c r="R269" s="13">
        <v>0</v>
      </c>
      <c r="S269" s="13">
        <v>0</v>
      </c>
      <c r="T269" s="13">
        <v>0</v>
      </c>
      <c r="U269" s="13">
        <v>0</v>
      </c>
      <c r="V269" s="13">
        <v>0</v>
      </c>
      <c r="W269" s="8" t="s">
        <v>2839</v>
      </c>
      <c r="X269" s="8" t="s">
        <v>52</v>
      </c>
      <c r="Y269" s="5" t="s">
        <v>52</v>
      </c>
      <c r="Z269" s="5" t="s">
        <v>52</v>
      </c>
      <c r="AA269" s="14"/>
      <c r="AB269" s="5" t="s">
        <v>52</v>
      </c>
    </row>
    <row r="270" spans="1:28" ht="30" customHeight="1">
      <c r="A270" s="8" t="s">
        <v>675</v>
      </c>
      <c r="B270" s="17" t="s">
        <v>660</v>
      </c>
      <c r="C270" s="17" t="s">
        <v>674</v>
      </c>
      <c r="D270" s="18" t="s">
        <v>117</v>
      </c>
      <c r="E270" s="13">
        <v>6746</v>
      </c>
      <c r="F270" s="8" t="s">
        <v>52</v>
      </c>
      <c r="G270" s="13">
        <v>8190</v>
      </c>
      <c r="H270" s="8" t="s">
        <v>2607</v>
      </c>
      <c r="I270" s="13">
        <v>8270</v>
      </c>
      <c r="J270" s="8" t="s">
        <v>2836</v>
      </c>
      <c r="K270" s="13">
        <v>9230</v>
      </c>
      <c r="L270" s="8" t="s">
        <v>2837</v>
      </c>
      <c r="M270" s="13">
        <v>0</v>
      </c>
      <c r="N270" s="8" t="s">
        <v>52</v>
      </c>
      <c r="O270" s="13">
        <f t="shared" si="4"/>
        <v>6746</v>
      </c>
      <c r="P270" s="13">
        <v>0</v>
      </c>
      <c r="Q270" s="13">
        <v>0</v>
      </c>
      <c r="R270" s="13">
        <v>0</v>
      </c>
      <c r="S270" s="13">
        <v>0</v>
      </c>
      <c r="T270" s="13">
        <v>0</v>
      </c>
      <c r="U270" s="13">
        <v>0</v>
      </c>
      <c r="V270" s="13">
        <v>0</v>
      </c>
      <c r="W270" s="8" t="s">
        <v>2840</v>
      </c>
      <c r="X270" s="8" t="s">
        <v>52</v>
      </c>
      <c r="Y270" s="5" t="s">
        <v>52</v>
      </c>
      <c r="Z270" s="5" t="s">
        <v>52</v>
      </c>
      <c r="AA270" s="14"/>
      <c r="AB270" s="5" t="s">
        <v>52</v>
      </c>
    </row>
    <row r="271" spans="1:28" ht="30" customHeight="1">
      <c r="A271" s="8" t="s">
        <v>1587</v>
      </c>
      <c r="B271" s="17" t="s">
        <v>819</v>
      </c>
      <c r="C271" s="17" t="s">
        <v>1586</v>
      </c>
      <c r="D271" s="18" t="s">
        <v>117</v>
      </c>
      <c r="E271" s="13">
        <v>3490</v>
      </c>
      <c r="F271" s="8" t="s">
        <v>52</v>
      </c>
      <c r="G271" s="13">
        <v>4580</v>
      </c>
      <c r="H271" s="8" t="s">
        <v>2841</v>
      </c>
      <c r="I271" s="13">
        <v>4580</v>
      </c>
      <c r="J271" s="8" t="s">
        <v>2842</v>
      </c>
      <c r="K271" s="13">
        <v>4620</v>
      </c>
      <c r="L271" s="8" t="s">
        <v>2837</v>
      </c>
      <c r="M271" s="13">
        <v>0</v>
      </c>
      <c r="N271" s="8" t="s">
        <v>52</v>
      </c>
      <c r="O271" s="13">
        <f t="shared" si="4"/>
        <v>3490</v>
      </c>
      <c r="P271" s="13">
        <v>0</v>
      </c>
      <c r="Q271" s="13">
        <v>0</v>
      </c>
      <c r="R271" s="13">
        <v>0</v>
      </c>
      <c r="S271" s="13">
        <v>0</v>
      </c>
      <c r="T271" s="13">
        <v>0</v>
      </c>
      <c r="U271" s="13">
        <v>0</v>
      </c>
      <c r="V271" s="13">
        <v>0</v>
      </c>
      <c r="W271" s="8" t="s">
        <v>2843</v>
      </c>
      <c r="X271" s="8" t="s">
        <v>52</v>
      </c>
      <c r="Y271" s="5" t="s">
        <v>52</v>
      </c>
      <c r="Z271" s="5" t="s">
        <v>52</v>
      </c>
      <c r="AA271" s="14"/>
      <c r="AB271" s="5" t="s">
        <v>52</v>
      </c>
    </row>
    <row r="272" spans="1:28" ht="30" customHeight="1">
      <c r="A272" s="8" t="s">
        <v>1604</v>
      </c>
      <c r="B272" s="17" t="s">
        <v>819</v>
      </c>
      <c r="C272" s="17" t="s">
        <v>1603</v>
      </c>
      <c r="D272" s="18" t="s">
        <v>117</v>
      </c>
      <c r="E272" s="13">
        <v>5760</v>
      </c>
      <c r="F272" s="8" t="s">
        <v>52</v>
      </c>
      <c r="G272" s="13">
        <v>7940</v>
      </c>
      <c r="H272" s="8" t="s">
        <v>2841</v>
      </c>
      <c r="I272" s="13">
        <v>7940</v>
      </c>
      <c r="J272" s="8" t="s">
        <v>2842</v>
      </c>
      <c r="K272" s="13">
        <v>8010</v>
      </c>
      <c r="L272" s="8" t="s">
        <v>2837</v>
      </c>
      <c r="M272" s="13">
        <v>0</v>
      </c>
      <c r="N272" s="8" t="s">
        <v>52</v>
      </c>
      <c r="O272" s="13">
        <f t="shared" si="4"/>
        <v>5760</v>
      </c>
      <c r="P272" s="13">
        <v>0</v>
      </c>
      <c r="Q272" s="13">
        <v>0</v>
      </c>
      <c r="R272" s="13">
        <v>0</v>
      </c>
      <c r="S272" s="13">
        <v>0</v>
      </c>
      <c r="T272" s="13">
        <v>0</v>
      </c>
      <c r="U272" s="13">
        <v>0</v>
      </c>
      <c r="V272" s="13">
        <v>0</v>
      </c>
      <c r="W272" s="8" t="s">
        <v>2844</v>
      </c>
      <c r="X272" s="8" t="s">
        <v>52</v>
      </c>
      <c r="Y272" s="5" t="s">
        <v>52</v>
      </c>
      <c r="Z272" s="5" t="s">
        <v>52</v>
      </c>
      <c r="AA272" s="14"/>
      <c r="AB272" s="5" t="s">
        <v>52</v>
      </c>
    </row>
    <row r="273" spans="1:28" ht="30" customHeight="1">
      <c r="A273" s="8" t="s">
        <v>1640</v>
      </c>
      <c r="B273" s="17" t="s">
        <v>819</v>
      </c>
      <c r="C273" s="17" t="s">
        <v>1639</v>
      </c>
      <c r="D273" s="18" t="s">
        <v>117</v>
      </c>
      <c r="E273" s="13">
        <v>6640</v>
      </c>
      <c r="F273" s="8" t="s">
        <v>52</v>
      </c>
      <c r="G273" s="13">
        <v>9380</v>
      </c>
      <c r="H273" s="8" t="s">
        <v>2841</v>
      </c>
      <c r="I273" s="13">
        <v>9380</v>
      </c>
      <c r="J273" s="8" t="s">
        <v>2842</v>
      </c>
      <c r="K273" s="13">
        <v>9470</v>
      </c>
      <c r="L273" s="8" t="s">
        <v>2837</v>
      </c>
      <c r="M273" s="13">
        <v>0</v>
      </c>
      <c r="N273" s="8" t="s">
        <v>52</v>
      </c>
      <c r="O273" s="13">
        <f t="shared" si="4"/>
        <v>6640</v>
      </c>
      <c r="P273" s="13">
        <v>0</v>
      </c>
      <c r="Q273" s="13">
        <v>0</v>
      </c>
      <c r="R273" s="13">
        <v>0</v>
      </c>
      <c r="S273" s="13">
        <v>0</v>
      </c>
      <c r="T273" s="13">
        <v>0</v>
      </c>
      <c r="U273" s="13">
        <v>0</v>
      </c>
      <c r="V273" s="13">
        <v>0</v>
      </c>
      <c r="W273" s="8" t="s">
        <v>2845</v>
      </c>
      <c r="X273" s="8" t="s">
        <v>52</v>
      </c>
      <c r="Y273" s="5" t="s">
        <v>52</v>
      </c>
      <c r="Z273" s="5" t="s">
        <v>52</v>
      </c>
      <c r="AA273" s="14"/>
      <c r="AB273" s="5" t="s">
        <v>52</v>
      </c>
    </row>
    <row r="274" spans="1:28" ht="30" customHeight="1">
      <c r="A274" s="8" t="s">
        <v>1068</v>
      </c>
      <c r="B274" s="17" t="s">
        <v>819</v>
      </c>
      <c r="C274" s="17" t="s">
        <v>1067</v>
      </c>
      <c r="D274" s="18" t="s">
        <v>117</v>
      </c>
      <c r="E274" s="13">
        <v>5950</v>
      </c>
      <c r="F274" s="8" t="s">
        <v>52</v>
      </c>
      <c r="G274" s="13">
        <v>9950</v>
      </c>
      <c r="H274" s="8" t="s">
        <v>2841</v>
      </c>
      <c r="I274" s="13">
        <v>9950</v>
      </c>
      <c r="J274" s="8" t="s">
        <v>2842</v>
      </c>
      <c r="K274" s="13">
        <v>10040</v>
      </c>
      <c r="L274" s="8" t="s">
        <v>2837</v>
      </c>
      <c r="M274" s="13">
        <v>0</v>
      </c>
      <c r="N274" s="8" t="s">
        <v>52</v>
      </c>
      <c r="O274" s="13">
        <f t="shared" si="4"/>
        <v>5950</v>
      </c>
      <c r="P274" s="13">
        <v>0</v>
      </c>
      <c r="Q274" s="13">
        <v>0</v>
      </c>
      <c r="R274" s="13">
        <v>0</v>
      </c>
      <c r="S274" s="13">
        <v>0</v>
      </c>
      <c r="T274" s="13">
        <v>0</v>
      </c>
      <c r="U274" s="13">
        <v>0</v>
      </c>
      <c r="V274" s="13">
        <v>0</v>
      </c>
      <c r="W274" s="8" t="s">
        <v>2846</v>
      </c>
      <c r="X274" s="8" t="s">
        <v>52</v>
      </c>
      <c r="Y274" s="5" t="s">
        <v>52</v>
      </c>
      <c r="Z274" s="5" t="s">
        <v>52</v>
      </c>
      <c r="AA274" s="14"/>
      <c r="AB274" s="5" t="s">
        <v>52</v>
      </c>
    </row>
    <row r="275" spans="1:28" ht="30" customHeight="1">
      <c r="A275" s="8" t="s">
        <v>824</v>
      </c>
      <c r="B275" s="17" t="s">
        <v>819</v>
      </c>
      <c r="C275" s="17" t="s">
        <v>823</v>
      </c>
      <c r="D275" s="18" t="s">
        <v>117</v>
      </c>
      <c r="E275" s="13">
        <v>8000</v>
      </c>
      <c r="F275" s="8" t="s">
        <v>52</v>
      </c>
      <c r="G275" s="13">
        <v>13830</v>
      </c>
      <c r="H275" s="8" t="s">
        <v>2841</v>
      </c>
      <c r="I275" s="13">
        <v>13830</v>
      </c>
      <c r="J275" s="8" t="s">
        <v>2842</v>
      </c>
      <c r="K275" s="13">
        <v>13960</v>
      </c>
      <c r="L275" s="8" t="s">
        <v>2837</v>
      </c>
      <c r="M275" s="13">
        <v>0</v>
      </c>
      <c r="N275" s="8" t="s">
        <v>52</v>
      </c>
      <c r="O275" s="13">
        <f t="shared" si="4"/>
        <v>8000</v>
      </c>
      <c r="P275" s="13">
        <v>0</v>
      </c>
      <c r="Q275" s="13">
        <v>0</v>
      </c>
      <c r="R275" s="13">
        <v>0</v>
      </c>
      <c r="S275" s="13">
        <v>0</v>
      </c>
      <c r="T275" s="13">
        <v>0</v>
      </c>
      <c r="U275" s="13">
        <v>0</v>
      </c>
      <c r="V275" s="13">
        <v>0</v>
      </c>
      <c r="W275" s="8" t="s">
        <v>2847</v>
      </c>
      <c r="X275" s="8" t="s">
        <v>52</v>
      </c>
      <c r="Y275" s="5" t="s">
        <v>52</v>
      </c>
      <c r="Z275" s="5" t="s">
        <v>52</v>
      </c>
      <c r="AA275" s="14"/>
      <c r="AB275" s="5" t="s">
        <v>52</v>
      </c>
    </row>
    <row r="276" spans="1:28" ht="30" customHeight="1">
      <c r="A276" s="8" t="s">
        <v>1616</v>
      </c>
      <c r="B276" s="17" t="s">
        <v>819</v>
      </c>
      <c r="C276" s="17" t="s">
        <v>1615</v>
      </c>
      <c r="D276" s="18" t="s">
        <v>117</v>
      </c>
      <c r="E276" s="13">
        <v>9050</v>
      </c>
      <c r="F276" s="8" t="s">
        <v>52</v>
      </c>
      <c r="G276" s="13">
        <v>16200</v>
      </c>
      <c r="H276" s="8" t="s">
        <v>2848</v>
      </c>
      <c r="I276" s="13">
        <v>11600</v>
      </c>
      <c r="J276" s="8" t="s">
        <v>2849</v>
      </c>
      <c r="K276" s="13">
        <v>12010</v>
      </c>
      <c r="L276" s="8" t="s">
        <v>2850</v>
      </c>
      <c r="M276" s="13">
        <v>0</v>
      </c>
      <c r="N276" s="8" t="s">
        <v>52</v>
      </c>
      <c r="O276" s="13">
        <f t="shared" si="4"/>
        <v>9050</v>
      </c>
      <c r="P276" s="13">
        <v>0</v>
      </c>
      <c r="Q276" s="13">
        <v>0</v>
      </c>
      <c r="R276" s="13">
        <v>0</v>
      </c>
      <c r="S276" s="13">
        <v>0</v>
      </c>
      <c r="T276" s="13">
        <v>0</v>
      </c>
      <c r="U276" s="13">
        <v>0</v>
      </c>
      <c r="V276" s="13">
        <v>0</v>
      </c>
      <c r="W276" s="8" t="s">
        <v>2851</v>
      </c>
      <c r="X276" s="8" t="s">
        <v>52</v>
      </c>
      <c r="Y276" s="5" t="s">
        <v>52</v>
      </c>
      <c r="Z276" s="5" t="s">
        <v>52</v>
      </c>
      <c r="AA276" s="14"/>
      <c r="AB276" s="5" t="s">
        <v>52</v>
      </c>
    </row>
    <row r="277" spans="1:28" ht="30" customHeight="1">
      <c r="A277" s="8" t="s">
        <v>1628</v>
      </c>
      <c r="B277" s="17" t="s">
        <v>819</v>
      </c>
      <c r="C277" s="17" t="s">
        <v>1627</v>
      </c>
      <c r="D277" s="18" t="s">
        <v>117</v>
      </c>
      <c r="E277" s="13">
        <v>16410</v>
      </c>
      <c r="F277" s="8" t="s">
        <v>52</v>
      </c>
      <c r="G277" s="13">
        <v>29800</v>
      </c>
      <c r="H277" s="8" t="s">
        <v>2848</v>
      </c>
      <c r="I277" s="13">
        <v>21040</v>
      </c>
      <c r="J277" s="8" t="s">
        <v>2849</v>
      </c>
      <c r="K277" s="13">
        <v>21800</v>
      </c>
      <c r="L277" s="8" t="s">
        <v>2850</v>
      </c>
      <c r="M277" s="13">
        <v>0</v>
      </c>
      <c r="N277" s="8" t="s">
        <v>52</v>
      </c>
      <c r="O277" s="13">
        <f t="shared" si="4"/>
        <v>16410</v>
      </c>
      <c r="P277" s="13">
        <v>0</v>
      </c>
      <c r="Q277" s="13">
        <v>0</v>
      </c>
      <c r="R277" s="13">
        <v>0</v>
      </c>
      <c r="S277" s="13">
        <v>0</v>
      </c>
      <c r="T277" s="13">
        <v>0</v>
      </c>
      <c r="U277" s="13">
        <v>0</v>
      </c>
      <c r="V277" s="13">
        <v>0</v>
      </c>
      <c r="W277" s="8" t="s">
        <v>2852</v>
      </c>
      <c r="X277" s="8" t="s">
        <v>52</v>
      </c>
      <c r="Y277" s="5" t="s">
        <v>52</v>
      </c>
      <c r="Z277" s="5" t="s">
        <v>52</v>
      </c>
      <c r="AA277" s="14"/>
      <c r="AB277" s="5" t="s">
        <v>52</v>
      </c>
    </row>
    <row r="278" spans="1:28" ht="30" customHeight="1">
      <c r="A278" s="8" t="s">
        <v>821</v>
      </c>
      <c r="B278" s="17" t="s">
        <v>819</v>
      </c>
      <c r="C278" s="17" t="s">
        <v>820</v>
      </c>
      <c r="D278" s="18" t="s">
        <v>117</v>
      </c>
      <c r="E278" s="13">
        <v>0</v>
      </c>
      <c r="F278" s="8" t="s">
        <v>52</v>
      </c>
      <c r="G278" s="13">
        <v>0</v>
      </c>
      <c r="H278" s="8" t="s">
        <v>52</v>
      </c>
      <c r="I278" s="13">
        <v>8270</v>
      </c>
      <c r="J278" s="8" t="s">
        <v>52</v>
      </c>
      <c r="K278" s="13">
        <v>7000</v>
      </c>
      <c r="L278" s="8" t="s">
        <v>2853</v>
      </c>
      <c r="M278" s="13">
        <v>0</v>
      </c>
      <c r="N278" s="8" t="s">
        <v>52</v>
      </c>
      <c r="O278" s="13">
        <f t="shared" si="4"/>
        <v>7000</v>
      </c>
      <c r="P278" s="13">
        <v>0</v>
      </c>
      <c r="Q278" s="13">
        <v>0</v>
      </c>
      <c r="R278" s="13">
        <v>0</v>
      </c>
      <c r="S278" s="13">
        <v>0</v>
      </c>
      <c r="T278" s="13">
        <v>0</v>
      </c>
      <c r="U278" s="13">
        <v>0</v>
      </c>
      <c r="V278" s="13">
        <v>0</v>
      </c>
      <c r="W278" s="8" t="s">
        <v>2854</v>
      </c>
      <c r="X278" s="8" t="s">
        <v>52</v>
      </c>
      <c r="Y278" s="5" t="s">
        <v>52</v>
      </c>
      <c r="Z278" s="5" t="s">
        <v>52</v>
      </c>
      <c r="AA278" s="14"/>
      <c r="AB278" s="5" t="s">
        <v>52</v>
      </c>
    </row>
    <row r="279" spans="1:28" ht="30" customHeight="1">
      <c r="A279" s="8" t="s">
        <v>1599</v>
      </c>
      <c r="B279" s="17" t="s">
        <v>1597</v>
      </c>
      <c r="C279" s="17" t="s">
        <v>1598</v>
      </c>
      <c r="D279" s="18" t="s">
        <v>117</v>
      </c>
      <c r="E279" s="13">
        <v>0</v>
      </c>
      <c r="F279" s="8" t="s">
        <v>52</v>
      </c>
      <c r="G279" s="13">
        <v>0</v>
      </c>
      <c r="H279" s="8" t="s">
        <v>52</v>
      </c>
      <c r="I279" s="13">
        <v>0</v>
      </c>
      <c r="J279" s="8" t="s">
        <v>52</v>
      </c>
      <c r="K279" s="13">
        <v>0</v>
      </c>
      <c r="L279" s="8" t="s">
        <v>52</v>
      </c>
      <c r="M279" s="13">
        <v>420</v>
      </c>
      <c r="N279" s="8" t="s">
        <v>2855</v>
      </c>
      <c r="O279" s="13">
        <f t="shared" si="4"/>
        <v>420</v>
      </c>
      <c r="P279" s="13">
        <v>0</v>
      </c>
      <c r="Q279" s="13">
        <v>0</v>
      </c>
      <c r="R279" s="13">
        <v>0</v>
      </c>
      <c r="S279" s="13">
        <v>0</v>
      </c>
      <c r="T279" s="13">
        <v>0</v>
      </c>
      <c r="U279" s="13">
        <v>0</v>
      </c>
      <c r="V279" s="13">
        <v>0</v>
      </c>
      <c r="W279" s="8" t="s">
        <v>2856</v>
      </c>
      <c r="X279" s="8" t="s">
        <v>52</v>
      </c>
      <c r="Y279" s="5" t="s">
        <v>52</v>
      </c>
      <c r="Z279" s="5" t="s">
        <v>52</v>
      </c>
      <c r="AA279" s="14"/>
      <c r="AB279" s="5" t="s">
        <v>52</v>
      </c>
    </row>
    <row r="280" spans="1:28" ht="30" customHeight="1">
      <c r="A280" s="8" t="s">
        <v>1611</v>
      </c>
      <c r="B280" s="17" t="s">
        <v>1597</v>
      </c>
      <c r="C280" s="17" t="s">
        <v>1610</v>
      </c>
      <c r="D280" s="18" t="s">
        <v>117</v>
      </c>
      <c r="E280" s="13">
        <v>0</v>
      </c>
      <c r="F280" s="8" t="s">
        <v>52</v>
      </c>
      <c r="G280" s="13">
        <v>0</v>
      </c>
      <c r="H280" s="8" t="s">
        <v>52</v>
      </c>
      <c r="I280" s="13">
        <v>0</v>
      </c>
      <c r="J280" s="8" t="s">
        <v>52</v>
      </c>
      <c r="K280" s="13">
        <v>0</v>
      </c>
      <c r="L280" s="8" t="s">
        <v>52</v>
      </c>
      <c r="M280" s="13">
        <v>690</v>
      </c>
      <c r="N280" s="8" t="s">
        <v>2855</v>
      </c>
      <c r="O280" s="13">
        <f t="shared" si="4"/>
        <v>690</v>
      </c>
      <c r="P280" s="13">
        <v>0</v>
      </c>
      <c r="Q280" s="13">
        <v>0</v>
      </c>
      <c r="R280" s="13">
        <v>0</v>
      </c>
      <c r="S280" s="13">
        <v>0</v>
      </c>
      <c r="T280" s="13">
        <v>0</v>
      </c>
      <c r="U280" s="13">
        <v>0</v>
      </c>
      <c r="V280" s="13">
        <v>0</v>
      </c>
      <c r="W280" s="8" t="s">
        <v>2857</v>
      </c>
      <c r="X280" s="8" t="s">
        <v>52</v>
      </c>
      <c r="Y280" s="5" t="s">
        <v>52</v>
      </c>
      <c r="Z280" s="5" t="s">
        <v>52</v>
      </c>
      <c r="AA280" s="14"/>
      <c r="AB280" s="5" t="s">
        <v>52</v>
      </c>
    </row>
    <row r="281" spans="1:28" ht="30" customHeight="1">
      <c r="A281" s="8" t="s">
        <v>1635</v>
      </c>
      <c r="B281" s="17" t="s">
        <v>1597</v>
      </c>
      <c r="C281" s="17" t="s">
        <v>1634</v>
      </c>
      <c r="D281" s="18" t="s">
        <v>117</v>
      </c>
      <c r="E281" s="13">
        <v>0</v>
      </c>
      <c r="F281" s="8" t="s">
        <v>52</v>
      </c>
      <c r="G281" s="13">
        <v>0</v>
      </c>
      <c r="H281" s="8" t="s">
        <v>52</v>
      </c>
      <c r="I281" s="13">
        <v>0</v>
      </c>
      <c r="J281" s="8" t="s">
        <v>52</v>
      </c>
      <c r="K281" s="13">
        <v>0</v>
      </c>
      <c r="L281" s="8" t="s">
        <v>52</v>
      </c>
      <c r="M281" s="13">
        <v>800</v>
      </c>
      <c r="N281" s="8" t="s">
        <v>2855</v>
      </c>
      <c r="O281" s="13">
        <f t="shared" si="4"/>
        <v>800</v>
      </c>
      <c r="P281" s="13">
        <v>0</v>
      </c>
      <c r="Q281" s="13">
        <v>0</v>
      </c>
      <c r="R281" s="13">
        <v>0</v>
      </c>
      <c r="S281" s="13">
        <v>0</v>
      </c>
      <c r="T281" s="13">
        <v>0</v>
      </c>
      <c r="U281" s="13">
        <v>0</v>
      </c>
      <c r="V281" s="13">
        <v>0</v>
      </c>
      <c r="W281" s="8" t="s">
        <v>2858</v>
      </c>
      <c r="X281" s="8" t="s">
        <v>52</v>
      </c>
      <c r="Y281" s="5" t="s">
        <v>52</v>
      </c>
      <c r="Z281" s="5" t="s">
        <v>52</v>
      </c>
      <c r="AA281" s="14"/>
      <c r="AB281" s="5" t="s">
        <v>52</v>
      </c>
    </row>
    <row r="282" spans="1:28" ht="30" customHeight="1">
      <c r="A282" s="8" t="s">
        <v>1645</v>
      </c>
      <c r="B282" s="17" t="s">
        <v>1597</v>
      </c>
      <c r="C282" s="17" t="s">
        <v>1644</v>
      </c>
      <c r="D282" s="18" t="s">
        <v>117</v>
      </c>
      <c r="E282" s="13">
        <v>0</v>
      </c>
      <c r="F282" s="8" t="s">
        <v>52</v>
      </c>
      <c r="G282" s="13">
        <v>0</v>
      </c>
      <c r="H282" s="8" t="s">
        <v>52</v>
      </c>
      <c r="I282" s="13">
        <v>0</v>
      </c>
      <c r="J282" s="8" t="s">
        <v>52</v>
      </c>
      <c r="K282" s="13">
        <v>0</v>
      </c>
      <c r="L282" s="8" t="s">
        <v>52</v>
      </c>
      <c r="M282" s="13">
        <v>840</v>
      </c>
      <c r="N282" s="8" t="s">
        <v>2855</v>
      </c>
      <c r="O282" s="13">
        <f t="shared" si="4"/>
        <v>840</v>
      </c>
      <c r="P282" s="13">
        <v>0</v>
      </c>
      <c r="Q282" s="13">
        <v>0</v>
      </c>
      <c r="R282" s="13">
        <v>0</v>
      </c>
      <c r="S282" s="13">
        <v>0</v>
      </c>
      <c r="T282" s="13">
        <v>0</v>
      </c>
      <c r="U282" s="13">
        <v>0</v>
      </c>
      <c r="V282" s="13">
        <v>0</v>
      </c>
      <c r="W282" s="8" t="s">
        <v>2859</v>
      </c>
      <c r="X282" s="8" t="s">
        <v>52</v>
      </c>
      <c r="Y282" s="5" t="s">
        <v>52</v>
      </c>
      <c r="Z282" s="5" t="s">
        <v>52</v>
      </c>
      <c r="AA282" s="14"/>
      <c r="AB282" s="5" t="s">
        <v>52</v>
      </c>
    </row>
    <row r="283" spans="1:28" ht="30" customHeight="1">
      <c r="A283" s="8" t="s">
        <v>454</v>
      </c>
      <c r="B283" s="17" t="s">
        <v>452</v>
      </c>
      <c r="C283" s="17" t="s">
        <v>453</v>
      </c>
      <c r="D283" s="18" t="s">
        <v>117</v>
      </c>
      <c r="E283" s="13">
        <v>35200</v>
      </c>
      <c r="F283" s="8" t="s">
        <v>52</v>
      </c>
      <c r="G283" s="13">
        <v>0</v>
      </c>
      <c r="H283" s="8" t="s">
        <v>52</v>
      </c>
      <c r="I283" s="13">
        <v>0</v>
      </c>
      <c r="J283" s="8" t="s">
        <v>52</v>
      </c>
      <c r="K283" s="13">
        <v>0</v>
      </c>
      <c r="L283" s="8" t="s">
        <v>52</v>
      </c>
      <c r="M283" s="13">
        <v>0</v>
      </c>
      <c r="N283" s="8" t="s">
        <v>52</v>
      </c>
      <c r="O283" s="13">
        <f t="shared" si="4"/>
        <v>35200</v>
      </c>
      <c r="P283" s="13">
        <v>0</v>
      </c>
      <c r="Q283" s="13">
        <v>0</v>
      </c>
      <c r="R283" s="13">
        <v>0</v>
      </c>
      <c r="S283" s="13">
        <v>0</v>
      </c>
      <c r="T283" s="13">
        <v>0</v>
      </c>
      <c r="U283" s="13">
        <v>0</v>
      </c>
      <c r="V283" s="13">
        <v>0</v>
      </c>
      <c r="W283" s="8" t="s">
        <v>2860</v>
      </c>
      <c r="X283" s="8" t="s">
        <v>52</v>
      </c>
      <c r="Y283" s="5" t="s">
        <v>52</v>
      </c>
      <c r="Z283" s="5" t="s">
        <v>52</v>
      </c>
      <c r="AA283" s="14"/>
      <c r="AB283" s="5" t="s">
        <v>52</v>
      </c>
    </row>
    <row r="284" spans="1:28" ht="30" customHeight="1">
      <c r="A284" s="8" t="s">
        <v>1075</v>
      </c>
      <c r="B284" s="17" t="s">
        <v>1074</v>
      </c>
      <c r="C284" s="17" t="s">
        <v>439</v>
      </c>
      <c r="D284" s="18" t="s">
        <v>117</v>
      </c>
      <c r="E284" s="13">
        <v>0</v>
      </c>
      <c r="F284" s="8" t="s">
        <v>52</v>
      </c>
      <c r="G284" s="13">
        <v>0</v>
      </c>
      <c r="H284" s="8" t="s">
        <v>52</v>
      </c>
      <c r="I284" s="13">
        <v>89930</v>
      </c>
      <c r="J284" s="8" t="s">
        <v>2861</v>
      </c>
      <c r="K284" s="13">
        <v>0</v>
      </c>
      <c r="L284" s="8" t="s">
        <v>52</v>
      </c>
      <c r="M284" s="13">
        <v>0</v>
      </c>
      <c r="N284" s="8" t="s">
        <v>52</v>
      </c>
      <c r="O284" s="16">
        <v>81090</v>
      </c>
      <c r="P284" s="13">
        <v>0</v>
      </c>
      <c r="Q284" s="13">
        <v>0</v>
      </c>
      <c r="R284" s="13">
        <v>0</v>
      </c>
      <c r="S284" s="13">
        <v>0</v>
      </c>
      <c r="T284" s="13">
        <v>0</v>
      </c>
      <c r="U284" s="13">
        <v>0</v>
      </c>
      <c r="V284" s="13">
        <v>0</v>
      </c>
      <c r="W284" s="8" t="s">
        <v>2862</v>
      </c>
      <c r="X284" s="8" t="s">
        <v>52</v>
      </c>
      <c r="Y284" s="5" t="s">
        <v>52</v>
      </c>
      <c r="Z284" s="5" t="s">
        <v>52</v>
      </c>
      <c r="AA284" s="14"/>
      <c r="AB284" s="5" t="s">
        <v>52</v>
      </c>
    </row>
    <row r="285" spans="1:28" ht="30" customHeight="1">
      <c r="A285" s="8" t="s">
        <v>1077</v>
      </c>
      <c r="B285" s="17" t="s">
        <v>1074</v>
      </c>
      <c r="C285" s="17" t="s">
        <v>534</v>
      </c>
      <c r="D285" s="18" t="s">
        <v>117</v>
      </c>
      <c r="E285" s="13">
        <v>121000</v>
      </c>
      <c r="F285" s="8" t="s">
        <v>52</v>
      </c>
      <c r="G285" s="13">
        <v>0</v>
      </c>
      <c r="H285" s="8" t="s">
        <v>52</v>
      </c>
      <c r="I285" s="13">
        <v>151700</v>
      </c>
      <c r="J285" s="8" t="s">
        <v>2861</v>
      </c>
      <c r="K285" s="13">
        <v>158310</v>
      </c>
      <c r="L285" s="8" t="s">
        <v>2627</v>
      </c>
      <c r="M285" s="13">
        <v>0</v>
      </c>
      <c r="N285" s="8" t="s">
        <v>52</v>
      </c>
      <c r="O285" s="13">
        <f t="shared" si="4"/>
        <v>121000</v>
      </c>
      <c r="P285" s="13">
        <v>0</v>
      </c>
      <c r="Q285" s="13">
        <v>0</v>
      </c>
      <c r="R285" s="13">
        <v>0</v>
      </c>
      <c r="S285" s="13">
        <v>0</v>
      </c>
      <c r="T285" s="13">
        <v>0</v>
      </c>
      <c r="U285" s="13">
        <v>0</v>
      </c>
      <c r="V285" s="13">
        <v>0</v>
      </c>
      <c r="W285" s="8" t="s">
        <v>2863</v>
      </c>
      <c r="X285" s="8" t="s">
        <v>52</v>
      </c>
      <c r="Y285" s="5" t="s">
        <v>52</v>
      </c>
      <c r="Z285" s="5" t="s">
        <v>52</v>
      </c>
      <c r="AA285" s="14"/>
      <c r="AB285" s="5" t="s">
        <v>52</v>
      </c>
    </row>
    <row r="286" spans="1:28" ht="30" customHeight="1">
      <c r="A286" s="8" t="s">
        <v>1072</v>
      </c>
      <c r="B286" s="17" t="s">
        <v>1070</v>
      </c>
      <c r="C286" s="17" t="s">
        <v>1071</v>
      </c>
      <c r="D286" s="18" t="s">
        <v>117</v>
      </c>
      <c r="E286" s="13">
        <v>0</v>
      </c>
      <c r="F286" s="8" t="s">
        <v>52</v>
      </c>
      <c r="G286" s="13">
        <v>944100</v>
      </c>
      <c r="H286" s="8" t="s">
        <v>2864</v>
      </c>
      <c r="I286" s="13">
        <v>944100</v>
      </c>
      <c r="J286" s="8" t="s">
        <v>2861</v>
      </c>
      <c r="K286" s="13">
        <v>0</v>
      </c>
      <c r="L286" s="8" t="s">
        <v>52</v>
      </c>
      <c r="M286" s="13">
        <v>0</v>
      </c>
      <c r="N286" s="8" t="s">
        <v>52</v>
      </c>
      <c r="O286" s="13">
        <f t="shared" si="4"/>
        <v>944100</v>
      </c>
      <c r="P286" s="13">
        <v>0</v>
      </c>
      <c r="Q286" s="13">
        <v>0</v>
      </c>
      <c r="R286" s="13">
        <v>0</v>
      </c>
      <c r="S286" s="13">
        <v>0</v>
      </c>
      <c r="T286" s="13">
        <v>0</v>
      </c>
      <c r="U286" s="13">
        <v>0</v>
      </c>
      <c r="V286" s="13">
        <v>0</v>
      </c>
      <c r="W286" s="8" t="s">
        <v>2865</v>
      </c>
      <c r="X286" s="8" t="s">
        <v>52</v>
      </c>
      <c r="Y286" s="5" t="s">
        <v>52</v>
      </c>
      <c r="Z286" s="5" t="s">
        <v>52</v>
      </c>
      <c r="AA286" s="14"/>
      <c r="AB286" s="5" t="s">
        <v>52</v>
      </c>
    </row>
    <row r="287" spans="1:28" ht="30" customHeight="1">
      <c r="A287" s="8" t="s">
        <v>245</v>
      </c>
      <c r="B287" s="17" t="s">
        <v>243</v>
      </c>
      <c r="C287" s="17" t="s">
        <v>244</v>
      </c>
      <c r="D287" s="18" t="s">
        <v>221</v>
      </c>
      <c r="E287" s="13">
        <v>0</v>
      </c>
      <c r="F287" s="8" t="s">
        <v>52</v>
      </c>
      <c r="G287" s="13">
        <v>0</v>
      </c>
      <c r="H287" s="8" t="s">
        <v>52</v>
      </c>
      <c r="I287" s="13">
        <v>0</v>
      </c>
      <c r="J287" s="8" t="s">
        <v>52</v>
      </c>
      <c r="K287" s="13">
        <v>190000</v>
      </c>
      <c r="L287" s="8" t="s">
        <v>2600</v>
      </c>
      <c r="M287" s="13">
        <v>0</v>
      </c>
      <c r="N287" s="8" t="s">
        <v>52</v>
      </c>
      <c r="O287" s="13">
        <f t="shared" si="4"/>
        <v>190000</v>
      </c>
      <c r="P287" s="13">
        <v>0</v>
      </c>
      <c r="Q287" s="13">
        <v>0</v>
      </c>
      <c r="R287" s="13">
        <v>0</v>
      </c>
      <c r="S287" s="13">
        <v>0</v>
      </c>
      <c r="T287" s="13">
        <v>0</v>
      </c>
      <c r="U287" s="13">
        <v>0</v>
      </c>
      <c r="V287" s="13">
        <v>0</v>
      </c>
      <c r="W287" s="8" t="s">
        <v>2866</v>
      </c>
      <c r="X287" s="8" t="s">
        <v>52</v>
      </c>
      <c r="Y287" s="5" t="s">
        <v>52</v>
      </c>
      <c r="Z287" s="5" t="s">
        <v>52</v>
      </c>
      <c r="AA287" s="14"/>
      <c r="AB287" s="5" t="s">
        <v>52</v>
      </c>
    </row>
    <row r="288" spans="1:28" ht="30" customHeight="1">
      <c r="A288" s="8" t="s">
        <v>1477</v>
      </c>
      <c r="B288" s="17" t="s">
        <v>1474</v>
      </c>
      <c r="C288" s="17" t="s">
        <v>1475</v>
      </c>
      <c r="D288" s="18" t="s">
        <v>1476</v>
      </c>
      <c r="E288" s="13">
        <v>0</v>
      </c>
      <c r="F288" s="8" t="s">
        <v>52</v>
      </c>
      <c r="G288" s="13">
        <v>0</v>
      </c>
      <c r="H288" s="8" t="s">
        <v>2867</v>
      </c>
      <c r="I288" s="13">
        <v>0</v>
      </c>
      <c r="J288" s="8" t="s">
        <v>52</v>
      </c>
      <c r="K288" s="13">
        <v>0</v>
      </c>
      <c r="L288" s="8" t="s">
        <v>52</v>
      </c>
      <c r="M288" s="13">
        <v>0</v>
      </c>
      <c r="N288" s="8" t="s">
        <v>52</v>
      </c>
      <c r="O288" s="13">
        <v>0</v>
      </c>
      <c r="P288" s="13">
        <v>0</v>
      </c>
      <c r="Q288" s="13">
        <v>87</v>
      </c>
      <c r="R288" s="13">
        <v>109</v>
      </c>
      <c r="S288" s="13">
        <v>0</v>
      </c>
      <c r="T288" s="13">
        <v>0</v>
      </c>
      <c r="U288" s="13">
        <v>0</v>
      </c>
      <c r="V288" s="13">
        <f>SMALL(Q288:U288,COUNTIF(Q288:U288,0)+1)</f>
        <v>87</v>
      </c>
      <c r="W288" s="8" t="s">
        <v>2868</v>
      </c>
      <c r="X288" s="8" t="s">
        <v>52</v>
      </c>
      <c r="Y288" s="5" t="s">
        <v>52</v>
      </c>
      <c r="Z288" s="5" t="s">
        <v>52</v>
      </c>
      <c r="AA288" s="14"/>
      <c r="AB288" s="5" t="s">
        <v>52</v>
      </c>
    </row>
    <row r="289" spans="1:28" ht="30" customHeight="1">
      <c r="A289" s="8" t="s">
        <v>80</v>
      </c>
      <c r="B289" s="17" t="s">
        <v>77</v>
      </c>
      <c r="C289" s="17" t="s">
        <v>78</v>
      </c>
      <c r="D289" s="18" t="s">
        <v>79</v>
      </c>
      <c r="E289" s="13">
        <v>0</v>
      </c>
      <c r="F289" s="8" t="s">
        <v>52</v>
      </c>
      <c r="G289" s="13">
        <v>0</v>
      </c>
      <c r="H289" s="8" t="s">
        <v>52</v>
      </c>
      <c r="I289" s="13">
        <v>0</v>
      </c>
      <c r="J289" s="8" t="s">
        <v>52</v>
      </c>
      <c r="K289" s="13">
        <v>0</v>
      </c>
      <c r="L289" s="8" t="s">
        <v>52</v>
      </c>
      <c r="M289" s="13">
        <v>0</v>
      </c>
      <c r="N289" s="8" t="s">
        <v>52</v>
      </c>
      <c r="O289" s="13">
        <v>0</v>
      </c>
      <c r="P289" s="13">
        <v>130264</v>
      </c>
      <c r="Q289" s="13">
        <v>0</v>
      </c>
      <c r="R289" s="13">
        <v>0</v>
      </c>
      <c r="S289" s="13">
        <v>0</v>
      </c>
      <c r="T289" s="13">
        <v>0</v>
      </c>
      <c r="U289" s="13">
        <v>0</v>
      </c>
      <c r="V289" s="13">
        <v>0</v>
      </c>
      <c r="W289" s="8" t="s">
        <v>2869</v>
      </c>
      <c r="X289" s="8" t="s">
        <v>52</v>
      </c>
      <c r="Y289" s="5" t="s">
        <v>2870</v>
      </c>
      <c r="Z289" s="5" t="s">
        <v>52</v>
      </c>
      <c r="AA289" s="14"/>
      <c r="AB289" s="5" t="s">
        <v>52</v>
      </c>
    </row>
    <row r="290" spans="1:28" ht="30" customHeight="1">
      <c r="A290" s="8" t="s">
        <v>1912</v>
      </c>
      <c r="B290" s="17" t="s">
        <v>1911</v>
      </c>
      <c r="C290" s="17" t="s">
        <v>78</v>
      </c>
      <c r="D290" s="18" t="s">
        <v>79</v>
      </c>
      <c r="E290" s="13">
        <v>0</v>
      </c>
      <c r="F290" s="8" t="s">
        <v>52</v>
      </c>
      <c r="G290" s="13">
        <v>0</v>
      </c>
      <c r="H290" s="8" t="s">
        <v>52</v>
      </c>
      <c r="I290" s="13">
        <v>0</v>
      </c>
      <c r="J290" s="8" t="s">
        <v>52</v>
      </c>
      <c r="K290" s="13">
        <v>0</v>
      </c>
      <c r="L290" s="8" t="s">
        <v>52</v>
      </c>
      <c r="M290" s="13">
        <v>0</v>
      </c>
      <c r="N290" s="8" t="s">
        <v>52</v>
      </c>
      <c r="O290" s="13">
        <v>0</v>
      </c>
      <c r="P290" s="13">
        <v>155599</v>
      </c>
      <c r="Q290" s="13">
        <v>0</v>
      </c>
      <c r="R290" s="13">
        <v>0</v>
      </c>
      <c r="S290" s="13">
        <v>0</v>
      </c>
      <c r="T290" s="13">
        <v>0</v>
      </c>
      <c r="U290" s="13">
        <v>0</v>
      </c>
      <c r="V290" s="13">
        <v>0</v>
      </c>
      <c r="W290" s="8" t="s">
        <v>2871</v>
      </c>
      <c r="X290" s="8" t="s">
        <v>52</v>
      </c>
      <c r="Y290" s="5" t="s">
        <v>2870</v>
      </c>
      <c r="Z290" s="5" t="s">
        <v>52</v>
      </c>
      <c r="AA290" s="14"/>
      <c r="AB290" s="5" t="s">
        <v>52</v>
      </c>
    </row>
    <row r="291" spans="1:28" ht="30" customHeight="1">
      <c r="A291" s="8" t="s">
        <v>1907</v>
      </c>
      <c r="B291" s="17" t="s">
        <v>1906</v>
      </c>
      <c r="C291" s="17" t="s">
        <v>78</v>
      </c>
      <c r="D291" s="18" t="s">
        <v>79</v>
      </c>
      <c r="E291" s="13">
        <v>0</v>
      </c>
      <c r="F291" s="8" t="s">
        <v>52</v>
      </c>
      <c r="G291" s="13">
        <v>0</v>
      </c>
      <c r="H291" s="8" t="s">
        <v>52</v>
      </c>
      <c r="I291" s="13">
        <v>0</v>
      </c>
      <c r="J291" s="8" t="s">
        <v>52</v>
      </c>
      <c r="K291" s="13">
        <v>0</v>
      </c>
      <c r="L291" s="8" t="s">
        <v>52</v>
      </c>
      <c r="M291" s="13">
        <v>0</v>
      </c>
      <c r="N291" s="8" t="s">
        <v>52</v>
      </c>
      <c r="O291" s="13">
        <v>0</v>
      </c>
      <c r="P291" s="13">
        <v>184100</v>
      </c>
      <c r="Q291" s="13">
        <v>0</v>
      </c>
      <c r="R291" s="13">
        <v>0</v>
      </c>
      <c r="S291" s="13">
        <v>0</v>
      </c>
      <c r="T291" s="13">
        <v>0</v>
      </c>
      <c r="U291" s="13">
        <v>0</v>
      </c>
      <c r="V291" s="13">
        <v>0</v>
      </c>
      <c r="W291" s="8" t="s">
        <v>2872</v>
      </c>
      <c r="X291" s="8" t="s">
        <v>52</v>
      </c>
      <c r="Y291" s="5" t="s">
        <v>2870</v>
      </c>
      <c r="Z291" s="5" t="s">
        <v>52</v>
      </c>
      <c r="AA291" s="14"/>
      <c r="AB291" s="5" t="s">
        <v>52</v>
      </c>
    </row>
    <row r="292" spans="1:28" ht="30" customHeight="1">
      <c r="A292" s="8" t="s">
        <v>1481</v>
      </c>
      <c r="B292" s="17" t="s">
        <v>1479</v>
      </c>
      <c r="C292" s="17" t="s">
        <v>78</v>
      </c>
      <c r="D292" s="18" t="s">
        <v>79</v>
      </c>
      <c r="E292" s="13">
        <v>0</v>
      </c>
      <c r="F292" s="8" t="s">
        <v>52</v>
      </c>
      <c r="G292" s="13">
        <v>0</v>
      </c>
      <c r="H292" s="8" t="s">
        <v>52</v>
      </c>
      <c r="I292" s="13">
        <v>0</v>
      </c>
      <c r="J292" s="8" t="s">
        <v>52</v>
      </c>
      <c r="K292" s="13">
        <v>0</v>
      </c>
      <c r="L292" s="8" t="s">
        <v>52</v>
      </c>
      <c r="M292" s="13">
        <v>0</v>
      </c>
      <c r="N292" s="8" t="s">
        <v>52</v>
      </c>
      <c r="O292" s="13">
        <v>0</v>
      </c>
      <c r="P292" s="13">
        <v>209394</v>
      </c>
      <c r="Q292" s="13">
        <v>0</v>
      </c>
      <c r="R292" s="13">
        <v>0</v>
      </c>
      <c r="S292" s="13">
        <v>0</v>
      </c>
      <c r="T292" s="13">
        <v>0</v>
      </c>
      <c r="U292" s="13">
        <v>0</v>
      </c>
      <c r="V292" s="13">
        <v>0</v>
      </c>
      <c r="W292" s="8" t="s">
        <v>2873</v>
      </c>
      <c r="X292" s="8" t="s">
        <v>52</v>
      </c>
      <c r="Y292" s="5" t="s">
        <v>2870</v>
      </c>
      <c r="Z292" s="5" t="s">
        <v>52</v>
      </c>
      <c r="AA292" s="14"/>
      <c r="AB292" s="5" t="s">
        <v>52</v>
      </c>
    </row>
    <row r="293" spans="1:28" ht="30" customHeight="1">
      <c r="A293" s="8" t="s">
        <v>2248</v>
      </c>
      <c r="B293" s="17" t="s">
        <v>2247</v>
      </c>
      <c r="C293" s="17" t="s">
        <v>78</v>
      </c>
      <c r="D293" s="18" t="s">
        <v>79</v>
      </c>
      <c r="E293" s="13">
        <v>0</v>
      </c>
      <c r="F293" s="8" t="s">
        <v>52</v>
      </c>
      <c r="G293" s="13">
        <v>0</v>
      </c>
      <c r="H293" s="8" t="s">
        <v>52</v>
      </c>
      <c r="I293" s="13">
        <v>0</v>
      </c>
      <c r="J293" s="8" t="s">
        <v>52</v>
      </c>
      <c r="K293" s="13">
        <v>0</v>
      </c>
      <c r="L293" s="8" t="s">
        <v>52</v>
      </c>
      <c r="M293" s="13">
        <v>0</v>
      </c>
      <c r="N293" s="8" t="s">
        <v>52</v>
      </c>
      <c r="O293" s="13">
        <v>0</v>
      </c>
      <c r="P293" s="13">
        <v>150052</v>
      </c>
      <c r="Q293" s="13">
        <v>0</v>
      </c>
      <c r="R293" s="13">
        <v>0</v>
      </c>
      <c r="S293" s="13">
        <v>0</v>
      </c>
      <c r="T293" s="13">
        <v>0</v>
      </c>
      <c r="U293" s="13">
        <v>0</v>
      </c>
      <c r="V293" s="13">
        <v>0</v>
      </c>
      <c r="W293" s="8" t="s">
        <v>2874</v>
      </c>
      <c r="X293" s="8" t="s">
        <v>52</v>
      </c>
      <c r="Y293" s="5" t="s">
        <v>2870</v>
      </c>
      <c r="Z293" s="5" t="s">
        <v>52</v>
      </c>
      <c r="AA293" s="14"/>
      <c r="AB293" s="5" t="s">
        <v>52</v>
      </c>
    </row>
    <row r="294" spans="1:28" ht="30" customHeight="1">
      <c r="A294" s="8" t="s">
        <v>1927</v>
      </c>
      <c r="B294" s="17" t="s">
        <v>1926</v>
      </c>
      <c r="C294" s="17" t="s">
        <v>78</v>
      </c>
      <c r="D294" s="18" t="s">
        <v>79</v>
      </c>
      <c r="E294" s="13">
        <v>0</v>
      </c>
      <c r="F294" s="8" t="s">
        <v>52</v>
      </c>
      <c r="G294" s="13">
        <v>0</v>
      </c>
      <c r="H294" s="8" t="s">
        <v>52</v>
      </c>
      <c r="I294" s="13">
        <v>0</v>
      </c>
      <c r="J294" s="8" t="s">
        <v>52</v>
      </c>
      <c r="K294" s="13">
        <v>0</v>
      </c>
      <c r="L294" s="8" t="s">
        <v>52</v>
      </c>
      <c r="M294" s="13">
        <v>0</v>
      </c>
      <c r="N294" s="8" t="s">
        <v>52</v>
      </c>
      <c r="O294" s="13">
        <v>0</v>
      </c>
      <c r="P294" s="13">
        <v>188854</v>
      </c>
      <c r="Q294" s="13">
        <v>0</v>
      </c>
      <c r="R294" s="13">
        <v>0</v>
      </c>
      <c r="S294" s="13">
        <v>0</v>
      </c>
      <c r="T294" s="13">
        <v>0</v>
      </c>
      <c r="U294" s="13">
        <v>0</v>
      </c>
      <c r="V294" s="13">
        <v>0</v>
      </c>
      <c r="W294" s="8" t="s">
        <v>2875</v>
      </c>
      <c r="X294" s="8" t="s">
        <v>52</v>
      </c>
      <c r="Y294" s="5" t="s">
        <v>2870</v>
      </c>
      <c r="Z294" s="5" t="s">
        <v>52</v>
      </c>
      <c r="AA294" s="14"/>
      <c r="AB294" s="5" t="s">
        <v>52</v>
      </c>
    </row>
    <row r="295" spans="1:28" ht="30" customHeight="1">
      <c r="A295" s="8" t="s">
        <v>211</v>
      </c>
      <c r="B295" s="17" t="s">
        <v>210</v>
      </c>
      <c r="C295" s="17" t="s">
        <v>78</v>
      </c>
      <c r="D295" s="18" t="s">
        <v>79</v>
      </c>
      <c r="E295" s="13">
        <v>0</v>
      </c>
      <c r="F295" s="8" t="s">
        <v>52</v>
      </c>
      <c r="G295" s="13">
        <v>0</v>
      </c>
      <c r="H295" s="8" t="s">
        <v>52</v>
      </c>
      <c r="I295" s="13">
        <v>0</v>
      </c>
      <c r="J295" s="8" t="s">
        <v>52</v>
      </c>
      <c r="K295" s="13">
        <v>0</v>
      </c>
      <c r="L295" s="8" t="s">
        <v>52</v>
      </c>
      <c r="M295" s="13">
        <v>0</v>
      </c>
      <c r="N295" s="8" t="s">
        <v>52</v>
      </c>
      <c r="O295" s="13">
        <v>0</v>
      </c>
      <c r="P295" s="13">
        <v>186665</v>
      </c>
      <c r="Q295" s="13">
        <v>0</v>
      </c>
      <c r="R295" s="13">
        <v>0</v>
      </c>
      <c r="S295" s="13">
        <v>0</v>
      </c>
      <c r="T295" s="13">
        <v>0</v>
      </c>
      <c r="U295" s="13">
        <v>0</v>
      </c>
      <c r="V295" s="13">
        <v>0</v>
      </c>
      <c r="W295" s="8" t="s">
        <v>2876</v>
      </c>
      <c r="X295" s="8" t="s">
        <v>52</v>
      </c>
      <c r="Y295" s="5" t="s">
        <v>2870</v>
      </c>
      <c r="Z295" s="5" t="s">
        <v>52</v>
      </c>
      <c r="AA295" s="14"/>
      <c r="AB295" s="5" t="s">
        <v>52</v>
      </c>
    </row>
    <row r="296" spans="1:28" ht="30" customHeight="1">
      <c r="A296" s="8" t="s">
        <v>83</v>
      </c>
      <c r="B296" s="17" t="s">
        <v>82</v>
      </c>
      <c r="C296" s="17" t="s">
        <v>78</v>
      </c>
      <c r="D296" s="18" t="s">
        <v>79</v>
      </c>
      <c r="E296" s="13">
        <v>0</v>
      </c>
      <c r="F296" s="8" t="s">
        <v>52</v>
      </c>
      <c r="G296" s="13">
        <v>0</v>
      </c>
      <c r="H296" s="8" t="s">
        <v>52</v>
      </c>
      <c r="I296" s="13">
        <v>0</v>
      </c>
      <c r="J296" s="8" t="s">
        <v>52</v>
      </c>
      <c r="K296" s="13">
        <v>0</v>
      </c>
      <c r="L296" s="8" t="s">
        <v>52</v>
      </c>
      <c r="M296" s="13">
        <v>0</v>
      </c>
      <c r="N296" s="8" t="s">
        <v>52</v>
      </c>
      <c r="O296" s="13">
        <v>0</v>
      </c>
      <c r="P296" s="13">
        <v>178567</v>
      </c>
      <c r="Q296" s="13">
        <v>0</v>
      </c>
      <c r="R296" s="13">
        <v>0</v>
      </c>
      <c r="S296" s="13">
        <v>0</v>
      </c>
      <c r="T296" s="13">
        <v>0</v>
      </c>
      <c r="U296" s="13">
        <v>0</v>
      </c>
      <c r="V296" s="13">
        <v>0</v>
      </c>
      <c r="W296" s="8" t="s">
        <v>2877</v>
      </c>
      <c r="X296" s="8" t="s">
        <v>52</v>
      </c>
      <c r="Y296" s="5" t="s">
        <v>2870</v>
      </c>
      <c r="Z296" s="5" t="s">
        <v>52</v>
      </c>
      <c r="AA296" s="14"/>
      <c r="AB296" s="5" t="s">
        <v>52</v>
      </c>
    </row>
    <row r="297" spans="1:28" ht="30" customHeight="1">
      <c r="A297" s="8" t="s">
        <v>260</v>
      </c>
      <c r="B297" s="17" t="s">
        <v>259</v>
      </c>
      <c r="C297" s="17" t="s">
        <v>78</v>
      </c>
      <c r="D297" s="18" t="s">
        <v>79</v>
      </c>
      <c r="E297" s="13">
        <v>0</v>
      </c>
      <c r="F297" s="8" t="s">
        <v>52</v>
      </c>
      <c r="G297" s="13">
        <v>0</v>
      </c>
      <c r="H297" s="8" t="s">
        <v>52</v>
      </c>
      <c r="I297" s="13">
        <v>0</v>
      </c>
      <c r="J297" s="8" t="s">
        <v>52</v>
      </c>
      <c r="K297" s="13">
        <v>0</v>
      </c>
      <c r="L297" s="8" t="s">
        <v>52</v>
      </c>
      <c r="M297" s="13">
        <v>0</v>
      </c>
      <c r="N297" s="8" t="s">
        <v>52</v>
      </c>
      <c r="O297" s="13">
        <v>0</v>
      </c>
      <c r="P297" s="13">
        <v>173148</v>
      </c>
      <c r="Q297" s="13">
        <v>0</v>
      </c>
      <c r="R297" s="13">
        <v>0</v>
      </c>
      <c r="S297" s="13">
        <v>0</v>
      </c>
      <c r="T297" s="13">
        <v>0</v>
      </c>
      <c r="U297" s="13">
        <v>0</v>
      </c>
      <c r="V297" s="13">
        <v>0</v>
      </c>
      <c r="W297" s="8" t="s">
        <v>2878</v>
      </c>
      <c r="X297" s="8" t="s">
        <v>52</v>
      </c>
      <c r="Y297" s="5" t="s">
        <v>2870</v>
      </c>
      <c r="Z297" s="5" t="s">
        <v>52</v>
      </c>
      <c r="AA297" s="14"/>
      <c r="AB297" s="5" t="s">
        <v>52</v>
      </c>
    </row>
    <row r="298" spans="1:28" ht="30" customHeight="1">
      <c r="A298" s="8" t="s">
        <v>1009</v>
      </c>
      <c r="B298" s="17" t="s">
        <v>1008</v>
      </c>
      <c r="C298" s="17" t="s">
        <v>78</v>
      </c>
      <c r="D298" s="18" t="s">
        <v>79</v>
      </c>
      <c r="E298" s="13">
        <v>0</v>
      </c>
      <c r="F298" s="8" t="s">
        <v>52</v>
      </c>
      <c r="G298" s="13">
        <v>0</v>
      </c>
      <c r="H298" s="8" t="s">
        <v>52</v>
      </c>
      <c r="I298" s="13">
        <v>0</v>
      </c>
      <c r="J298" s="8" t="s">
        <v>52</v>
      </c>
      <c r="K298" s="13">
        <v>0</v>
      </c>
      <c r="L298" s="8" t="s">
        <v>52</v>
      </c>
      <c r="M298" s="13">
        <v>0</v>
      </c>
      <c r="N298" s="8" t="s">
        <v>52</v>
      </c>
      <c r="O298" s="13">
        <v>0</v>
      </c>
      <c r="P298" s="13">
        <v>164907</v>
      </c>
      <c r="Q298" s="13">
        <v>0</v>
      </c>
      <c r="R298" s="13">
        <v>0</v>
      </c>
      <c r="S298" s="13">
        <v>0</v>
      </c>
      <c r="T298" s="13">
        <v>0</v>
      </c>
      <c r="U298" s="13">
        <v>0</v>
      </c>
      <c r="V298" s="13">
        <v>0</v>
      </c>
      <c r="W298" s="8" t="s">
        <v>2879</v>
      </c>
      <c r="X298" s="8" t="s">
        <v>52</v>
      </c>
      <c r="Y298" s="5" t="s">
        <v>2870</v>
      </c>
      <c r="Z298" s="5" t="s">
        <v>52</v>
      </c>
      <c r="AA298" s="14"/>
      <c r="AB298" s="5" t="s">
        <v>52</v>
      </c>
    </row>
    <row r="299" spans="1:28" ht="30" customHeight="1">
      <c r="A299" s="8" t="s">
        <v>1750</v>
      </c>
      <c r="B299" s="17" t="s">
        <v>1749</v>
      </c>
      <c r="C299" s="17" t="s">
        <v>78</v>
      </c>
      <c r="D299" s="18" t="s">
        <v>79</v>
      </c>
      <c r="E299" s="13">
        <v>0</v>
      </c>
      <c r="F299" s="8" t="s">
        <v>52</v>
      </c>
      <c r="G299" s="13">
        <v>0</v>
      </c>
      <c r="H299" s="8" t="s">
        <v>52</v>
      </c>
      <c r="I299" s="13">
        <v>0</v>
      </c>
      <c r="J299" s="8" t="s">
        <v>52</v>
      </c>
      <c r="K299" s="13">
        <v>0</v>
      </c>
      <c r="L299" s="8" t="s">
        <v>52</v>
      </c>
      <c r="M299" s="13">
        <v>0</v>
      </c>
      <c r="N299" s="8" t="s">
        <v>52</v>
      </c>
      <c r="O299" s="13">
        <v>0</v>
      </c>
      <c r="P299" s="13">
        <v>174352</v>
      </c>
      <c r="Q299" s="13">
        <v>0</v>
      </c>
      <c r="R299" s="13">
        <v>0</v>
      </c>
      <c r="S299" s="13">
        <v>0</v>
      </c>
      <c r="T299" s="13">
        <v>0</v>
      </c>
      <c r="U299" s="13">
        <v>0</v>
      </c>
      <c r="V299" s="13">
        <v>0</v>
      </c>
      <c r="W299" s="8" t="s">
        <v>2880</v>
      </c>
      <c r="X299" s="8" t="s">
        <v>52</v>
      </c>
      <c r="Y299" s="5" t="s">
        <v>2870</v>
      </c>
      <c r="Z299" s="5" t="s">
        <v>52</v>
      </c>
      <c r="AA299" s="14"/>
      <c r="AB299" s="5" t="s">
        <v>52</v>
      </c>
    </row>
    <row r="300" spans="1:28" ht="30" customHeight="1">
      <c r="A300" s="8" t="s">
        <v>86</v>
      </c>
      <c r="B300" s="17" t="s">
        <v>85</v>
      </c>
      <c r="C300" s="17" t="s">
        <v>78</v>
      </c>
      <c r="D300" s="18" t="s">
        <v>79</v>
      </c>
      <c r="E300" s="13">
        <v>0</v>
      </c>
      <c r="F300" s="8" t="s">
        <v>52</v>
      </c>
      <c r="G300" s="13">
        <v>0</v>
      </c>
      <c r="H300" s="8" t="s">
        <v>52</v>
      </c>
      <c r="I300" s="13">
        <v>0</v>
      </c>
      <c r="J300" s="8" t="s">
        <v>52</v>
      </c>
      <c r="K300" s="13">
        <v>0</v>
      </c>
      <c r="L300" s="8" t="s">
        <v>52</v>
      </c>
      <c r="M300" s="13">
        <v>0</v>
      </c>
      <c r="N300" s="8" t="s">
        <v>52</v>
      </c>
      <c r="O300" s="13">
        <v>0</v>
      </c>
      <c r="P300" s="13">
        <v>175669</v>
      </c>
      <c r="Q300" s="13">
        <v>0</v>
      </c>
      <c r="R300" s="13">
        <v>0</v>
      </c>
      <c r="S300" s="13">
        <v>0</v>
      </c>
      <c r="T300" s="13">
        <v>0</v>
      </c>
      <c r="U300" s="13">
        <v>0</v>
      </c>
      <c r="V300" s="13">
        <v>0</v>
      </c>
      <c r="W300" s="8" t="s">
        <v>2881</v>
      </c>
      <c r="X300" s="8" t="s">
        <v>52</v>
      </c>
      <c r="Y300" s="5" t="s">
        <v>2870</v>
      </c>
      <c r="Z300" s="5" t="s">
        <v>52</v>
      </c>
      <c r="AA300" s="14"/>
      <c r="AB300" s="5" t="s">
        <v>52</v>
      </c>
    </row>
    <row r="301" spans="1:28" ht="30" customHeight="1">
      <c r="A301" s="8" t="s">
        <v>2413</v>
      </c>
      <c r="B301" s="17" t="s">
        <v>2412</v>
      </c>
      <c r="C301" s="17" t="s">
        <v>78</v>
      </c>
      <c r="D301" s="18" t="s">
        <v>79</v>
      </c>
      <c r="E301" s="13">
        <v>0</v>
      </c>
      <c r="F301" s="8" t="s">
        <v>52</v>
      </c>
      <c r="G301" s="13">
        <v>0</v>
      </c>
      <c r="H301" s="8" t="s">
        <v>52</v>
      </c>
      <c r="I301" s="13">
        <v>0</v>
      </c>
      <c r="J301" s="8" t="s">
        <v>52</v>
      </c>
      <c r="K301" s="13">
        <v>0</v>
      </c>
      <c r="L301" s="8" t="s">
        <v>52</v>
      </c>
      <c r="M301" s="13">
        <v>0</v>
      </c>
      <c r="N301" s="8" t="s">
        <v>52</v>
      </c>
      <c r="O301" s="13">
        <v>0</v>
      </c>
      <c r="P301" s="13">
        <v>221110</v>
      </c>
      <c r="Q301" s="13">
        <v>0</v>
      </c>
      <c r="R301" s="13">
        <v>0</v>
      </c>
      <c r="S301" s="13">
        <v>0</v>
      </c>
      <c r="T301" s="13">
        <v>0</v>
      </c>
      <c r="U301" s="13">
        <v>0</v>
      </c>
      <c r="V301" s="13">
        <v>0</v>
      </c>
      <c r="W301" s="8" t="s">
        <v>2882</v>
      </c>
      <c r="X301" s="8" t="s">
        <v>52</v>
      </c>
      <c r="Y301" s="5" t="s">
        <v>2870</v>
      </c>
      <c r="Z301" s="5" t="s">
        <v>52</v>
      </c>
      <c r="AA301" s="14"/>
      <c r="AB301" s="5" t="s">
        <v>52</v>
      </c>
    </row>
    <row r="302" spans="1:28" ht="30" customHeight="1">
      <c r="A302" s="8" t="s">
        <v>2376</v>
      </c>
      <c r="B302" s="17" t="s">
        <v>2375</v>
      </c>
      <c r="C302" s="17" t="s">
        <v>78</v>
      </c>
      <c r="D302" s="18" t="s">
        <v>79</v>
      </c>
      <c r="E302" s="13">
        <v>0</v>
      </c>
      <c r="F302" s="8" t="s">
        <v>52</v>
      </c>
      <c r="G302" s="13">
        <v>0</v>
      </c>
      <c r="H302" s="8" t="s">
        <v>52</v>
      </c>
      <c r="I302" s="13">
        <v>0</v>
      </c>
      <c r="J302" s="8" t="s">
        <v>52</v>
      </c>
      <c r="K302" s="13">
        <v>0</v>
      </c>
      <c r="L302" s="8" t="s">
        <v>52</v>
      </c>
      <c r="M302" s="13">
        <v>0</v>
      </c>
      <c r="N302" s="8" t="s">
        <v>52</v>
      </c>
      <c r="O302" s="13">
        <v>0</v>
      </c>
      <c r="P302" s="13">
        <v>258161</v>
      </c>
      <c r="Q302" s="13">
        <v>0</v>
      </c>
      <c r="R302" s="13">
        <v>0</v>
      </c>
      <c r="S302" s="13">
        <v>0</v>
      </c>
      <c r="T302" s="13">
        <v>0</v>
      </c>
      <c r="U302" s="13">
        <v>0</v>
      </c>
      <c r="V302" s="13">
        <v>0</v>
      </c>
      <c r="W302" s="8" t="s">
        <v>2883</v>
      </c>
      <c r="X302" s="8" t="s">
        <v>52</v>
      </c>
      <c r="Y302" s="5" t="s">
        <v>2870</v>
      </c>
      <c r="Z302" s="5" t="s">
        <v>52</v>
      </c>
      <c r="AA302" s="14"/>
      <c r="AB302" s="5" t="s">
        <v>52</v>
      </c>
    </row>
    <row r="303" spans="1:28" ht="30" customHeight="1">
      <c r="A303" s="8" t="s">
        <v>2380</v>
      </c>
      <c r="B303" s="17" t="s">
        <v>2379</v>
      </c>
      <c r="C303" s="17" t="s">
        <v>78</v>
      </c>
      <c r="D303" s="18" t="s">
        <v>79</v>
      </c>
      <c r="E303" s="13">
        <v>0</v>
      </c>
      <c r="F303" s="8" t="s">
        <v>52</v>
      </c>
      <c r="G303" s="13">
        <v>0</v>
      </c>
      <c r="H303" s="8" t="s">
        <v>52</v>
      </c>
      <c r="I303" s="13">
        <v>0</v>
      </c>
      <c r="J303" s="8" t="s">
        <v>52</v>
      </c>
      <c r="K303" s="13">
        <v>0</v>
      </c>
      <c r="L303" s="8" t="s">
        <v>52</v>
      </c>
      <c r="M303" s="13">
        <v>0</v>
      </c>
      <c r="N303" s="8" t="s">
        <v>52</v>
      </c>
      <c r="O303" s="13">
        <v>0</v>
      </c>
      <c r="P303" s="13">
        <v>159454</v>
      </c>
      <c r="Q303" s="13">
        <v>0</v>
      </c>
      <c r="R303" s="13">
        <v>0</v>
      </c>
      <c r="S303" s="13">
        <v>0</v>
      </c>
      <c r="T303" s="13">
        <v>0</v>
      </c>
      <c r="U303" s="13">
        <v>0</v>
      </c>
      <c r="V303" s="13">
        <v>0</v>
      </c>
      <c r="W303" s="8" t="s">
        <v>2884</v>
      </c>
      <c r="X303" s="8" t="s">
        <v>52</v>
      </c>
      <c r="Y303" s="5" t="s">
        <v>2870</v>
      </c>
      <c r="Z303" s="5" t="s">
        <v>52</v>
      </c>
      <c r="AA303" s="14"/>
      <c r="AB303" s="5" t="s">
        <v>52</v>
      </c>
    </row>
    <row r="304" spans="1:28" ht="30" customHeight="1">
      <c r="A304" s="8" t="s">
        <v>1262</v>
      </c>
      <c r="B304" s="17" t="s">
        <v>1261</v>
      </c>
      <c r="C304" s="17" t="s">
        <v>78</v>
      </c>
      <c r="D304" s="18" t="s">
        <v>79</v>
      </c>
      <c r="E304" s="13">
        <v>0</v>
      </c>
      <c r="F304" s="8" t="s">
        <v>52</v>
      </c>
      <c r="G304" s="13">
        <v>0</v>
      </c>
      <c r="H304" s="8" t="s">
        <v>52</v>
      </c>
      <c r="I304" s="13">
        <v>0</v>
      </c>
      <c r="J304" s="8" t="s">
        <v>52</v>
      </c>
      <c r="K304" s="13">
        <v>0</v>
      </c>
      <c r="L304" s="8" t="s">
        <v>52</v>
      </c>
      <c r="M304" s="13">
        <v>0</v>
      </c>
      <c r="N304" s="8" t="s">
        <v>52</v>
      </c>
      <c r="O304" s="13">
        <v>0</v>
      </c>
      <c r="P304" s="13">
        <v>233369</v>
      </c>
      <c r="Q304" s="13">
        <v>0</v>
      </c>
      <c r="R304" s="13">
        <v>0</v>
      </c>
      <c r="S304" s="13">
        <v>0</v>
      </c>
      <c r="T304" s="13">
        <v>0</v>
      </c>
      <c r="U304" s="13">
        <v>0</v>
      </c>
      <c r="V304" s="13">
        <v>0</v>
      </c>
      <c r="W304" s="8" t="s">
        <v>2885</v>
      </c>
      <c r="X304" s="8" t="s">
        <v>52</v>
      </c>
      <c r="Y304" s="5" t="s">
        <v>2870</v>
      </c>
      <c r="Z304" s="5" t="s">
        <v>52</v>
      </c>
      <c r="AA304" s="14"/>
      <c r="AB304" s="5" t="s">
        <v>52</v>
      </c>
    </row>
    <row r="305" spans="1:28" ht="30" customHeight="1">
      <c r="A305" s="8" t="s">
        <v>1265</v>
      </c>
      <c r="B305" s="17" t="s">
        <v>1264</v>
      </c>
      <c r="C305" s="17" t="s">
        <v>78</v>
      </c>
      <c r="D305" s="18" t="s">
        <v>79</v>
      </c>
      <c r="E305" s="13">
        <v>0</v>
      </c>
      <c r="F305" s="8" t="s">
        <v>52</v>
      </c>
      <c r="G305" s="13">
        <v>0</v>
      </c>
      <c r="H305" s="8" t="s">
        <v>52</v>
      </c>
      <c r="I305" s="13">
        <v>0</v>
      </c>
      <c r="J305" s="8" t="s">
        <v>52</v>
      </c>
      <c r="K305" s="13">
        <v>0</v>
      </c>
      <c r="L305" s="8" t="s">
        <v>52</v>
      </c>
      <c r="M305" s="13">
        <v>0</v>
      </c>
      <c r="N305" s="8" t="s">
        <v>52</v>
      </c>
      <c r="O305" s="13">
        <v>0</v>
      </c>
      <c r="P305" s="13">
        <v>237221</v>
      </c>
      <c r="Q305" s="13">
        <v>0</v>
      </c>
      <c r="R305" s="13">
        <v>0</v>
      </c>
      <c r="S305" s="13">
        <v>0</v>
      </c>
      <c r="T305" s="13">
        <v>0</v>
      </c>
      <c r="U305" s="13">
        <v>0</v>
      </c>
      <c r="V305" s="13">
        <v>0</v>
      </c>
      <c r="W305" s="8" t="s">
        <v>2886</v>
      </c>
      <c r="X305" s="8" t="s">
        <v>52</v>
      </c>
      <c r="Y305" s="5" t="s">
        <v>2870</v>
      </c>
      <c r="Z305" s="5" t="s">
        <v>52</v>
      </c>
      <c r="AA305" s="14"/>
      <c r="AB305" s="5" t="s">
        <v>52</v>
      </c>
    </row>
    <row r="306" spans="1:28" ht="30" customHeight="1">
      <c r="A306" s="8" t="s">
        <v>2373</v>
      </c>
      <c r="B306" s="17" t="s">
        <v>2372</v>
      </c>
      <c r="C306" s="17" t="s">
        <v>78</v>
      </c>
      <c r="D306" s="18" t="s">
        <v>79</v>
      </c>
      <c r="E306" s="13">
        <v>0</v>
      </c>
      <c r="F306" s="8" t="s">
        <v>52</v>
      </c>
      <c r="G306" s="13">
        <v>0</v>
      </c>
      <c r="H306" s="8" t="s">
        <v>52</v>
      </c>
      <c r="I306" s="13">
        <v>0</v>
      </c>
      <c r="J306" s="8" t="s">
        <v>52</v>
      </c>
      <c r="K306" s="13">
        <v>0</v>
      </c>
      <c r="L306" s="8" t="s">
        <v>52</v>
      </c>
      <c r="M306" s="13">
        <v>0</v>
      </c>
      <c r="N306" s="8" t="s">
        <v>52</v>
      </c>
      <c r="O306" s="13">
        <v>0</v>
      </c>
      <c r="P306" s="13">
        <v>206738</v>
      </c>
      <c r="Q306" s="13">
        <v>0</v>
      </c>
      <c r="R306" s="13">
        <v>0</v>
      </c>
      <c r="S306" s="13">
        <v>0</v>
      </c>
      <c r="T306" s="13">
        <v>0</v>
      </c>
      <c r="U306" s="13">
        <v>0</v>
      </c>
      <c r="V306" s="13">
        <v>0</v>
      </c>
      <c r="W306" s="8" t="s">
        <v>2887</v>
      </c>
      <c r="X306" s="8" t="s">
        <v>52</v>
      </c>
      <c r="Y306" s="5" t="s">
        <v>2870</v>
      </c>
      <c r="Z306" s="5" t="s">
        <v>52</v>
      </c>
      <c r="AA306" s="14"/>
      <c r="AB306" s="5" t="s">
        <v>52</v>
      </c>
    </row>
    <row r="307" spans="1:28" ht="30" customHeight="1">
      <c r="A307" s="8" t="s">
        <v>324</v>
      </c>
      <c r="B307" s="17" t="s">
        <v>321</v>
      </c>
      <c r="C307" s="17" t="s">
        <v>322</v>
      </c>
      <c r="D307" s="18" t="s">
        <v>323</v>
      </c>
      <c r="E307" s="13">
        <v>343</v>
      </c>
      <c r="F307" s="8" t="s">
        <v>52</v>
      </c>
      <c r="G307" s="13">
        <v>0</v>
      </c>
      <c r="H307" s="8" t="s">
        <v>52</v>
      </c>
      <c r="I307" s="13">
        <v>0</v>
      </c>
      <c r="J307" s="8" t="s">
        <v>52</v>
      </c>
      <c r="K307" s="13">
        <v>0</v>
      </c>
      <c r="L307" s="8" t="s">
        <v>52</v>
      </c>
      <c r="M307" s="13">
        <v>0</v>
      </c>
      <c r="N307" s="8" t="s">
        <v>52</v>
      </c>
      <c r="O307" s="13">
        <f t="shared" ref="O307:O317" si="5">SMALL(E307:M307,COUNTIF(E307:M307,0)+1)</f>
        <v>343</v>
      </c>
      <c r="P307" s="13">
        <v>837</v>
      </c>
      <c r="Q307" s="13">
        <v>0</v>
      </c>
      <c r="R307" s="13">
        <v>0</v>
      </c>
      <c r="S307" s="13">
        <v>0</v>
      </c>
      <c r="T307" s="13">
        <v>0</v>
      </c>
      <c r="U307" s="13">
        <v>0</v>
      </c>
      <c r="V307" s="13">
        <v>0</v>
      </c>
      <c r="W307" s="8" t="s">
        <v>2888</v>
      </c>
      <c r="X307" s="8" t="s">
        <v>181</v>
      </c>
      <c r="Y307" s="5" t="s">
        <v>2889</v>
      </c>
      <c r="Z307" s="5" t="s">
        <v>52</v>
      </c>
      <c r="AA307" s="14"/>
      <c r="AB307" s="5" t="s">
        <v>52</v>
      </c>
    </row>
    <row r="308" spans="1:28" ht="30" customHeight="1">
      <c r="A308" s="8" t="s">
        <v>327</v>
      </c>
      <c r="B308" s="17" t="s">
        <v>321</v>
      </c>
      <c r="C308" s="17" t="s">
        <v>326</v>
      </c>
      <c r="D308" s="18" t="s">
        <v>323</v>
      </c>
      <c r="E308" s="13">
        <v>412</v>
      </c>
      <c r="F308" s="8" t="s">
        <v>52</v>
      </c>
      <c r="G308" s="13">
        <v>0</v>
      </c>
      <c r="H308" s="8" t="s">
        <v>52</v>
      </c>
      <c r="I308" s="13">
        <v>0</v>
      </c>
      <c r="J308" s="8" t="s">
        <v>52</v>
      </c>
      <c r="K308" s="13">
        <v>0</v>
      </c>
      <c r="L308" s="8" t="s">
        <v>52</v>
      </c>
      <c r="M308" s="13">
        <v>0</v>
      </c>
      <c r="N308" s="8" t="s">
        <v>52</v>
      </c>
      <c r="O308" s="13">
        <f t="shared" si="5"/>
        <v>412</v>
      </c>
      <c r="P308" s="13">
        <v>1172</v>
      </c>
      <c r="Q308" s="13">
        <v>0</v>
      </c>
      <c r="R308" s="13">
        <v>0</v>
      </c>
      <c r="S308" s="13">
        <v>0</v>
      </c>
      <c r="T308" s="13">
        <v>0</v>
      </c>
      <c r="U308" s="13">
        <v>0</v>
      </c>
      <c r="V308" s="13">
        <v>0</v>
      </c>
      <c r="W308" s="8" t="s">
        <v>2890</v>
      </c>
      <c r="X308" s="8" t="s">
        <v>181</v>
      </c>
      <c r="Y308" s="5" t="s">
        <v>2889</v>
      </c>
      <c r="Z308" s="5" t="s">
        <v>52</v>
      </c>
      <c r="AA308" s="14"/>
      <c r="AB308" s="5" t="s">
        <v>52</v>
      </c>
    </row>
    <row r="309" spans="1:28" ht="30" customHeight="1">
      <c r="A309" s="8" t="s">
        <v>330</v>
      </c>
      <c r="B309" s="17" t="s">
        <v>321</v>
      </c>
      <c r="C309" s="17" t="s">
        <v>329</v>
      </c>
      <c r="D309" s="18" t="s">
        <v>323</v>
      </c>
      <c r="E309" s="13">
        <v>478</v>
      </c>
      <c r="F309" s="8" t="s">
        <v>52</v>
      </c>
      <c r="G309" s="13">
        <v>0</v>
      </c>
      <c r="H309" s="8" t="s">
        <v>52</v>
      </c>
      <c r="I309" s="13">
        <v>0</v>
      </c>
      <c r="J309" s="8" t="s">
        <v>52</v>
      </c>
      <c r="K309" s="13">
        <v>0</v>
      </c>
      <c r="L309" s="8" t="s">
        <v>52</v>
      </c>
      <c r="M309" s="13">
        <v>0</v>
      </c>
      <c r="N309" s="8" t="s">
        <v>52</v>
      </c>
      <c r="O309" s="13">
        <f t="shared" si="5"/>
        <v>478</v>
      </c>
      <c r="P309" s="13">
        <v>1359</v>
      </c>
      <c r="Q309" s="13">
        <v>0</v>
      </c>
      <c r="R309" s="13">
        <v>0</v>
      </c>
      <c r="S309" s="13">
        <v>0</v>
      </c>
      <c r="T309" s="13">
        <v>0</v>
      </c>
      <c r="U309" s="13">
        <v>0</v>
      </c>
      <c r="V309" s="13">
        <v>0</v>
      </c>
      <c r="W309" s="8" t="s">
        <v>2891</v>
      </c>
      <c r="X309" s="8" t="s">
        <v>181</v>
      </c>
      <c r="Y309" s="5" t="s">
        <v>2889</v>
      </c>
      <c r="Z309" s="5" t="s">
        <v>52</v>
      </c>
      <c r="AA309" s="14"/>
      <c r="AB309" s="5" t="s">
        <v>52</v>
      </c>
    </row>
    <row r="310" spans="1:28" ht="30" customHeight="1">
      <c r="A310" s="8" t="s">
        <v>333</v>
      </c>
      <c r="B310" s="17" t="s">
        <v>332</v>
      </c>
      <c r="C310" s="17" t="s">
        <v>329</v>
      </c>
      <c r="D310" s="18" t="s">
        <v>323</v>
      </c>
      <c r="E310" s="13">
        <v>696</v>
      </c>
      <c r="F310" s="8" t="s">
        <v>52</v>
      </c>
      <c r="G310" s="13">
        <v>0</v>
      </c>
      <c r="H310" s="8" t="s">
        <v>52</v>
      </c>
      <c r="I310" s="13">
        <v>0</v>
      </c>
      <c r="J310" s="8" t="s">
        <v>52</v>
      </c>
      <c r="K310" s="13">
        <v>0</v>
      </c>
      <c r="L310" s="8" t="s">
        <v>52</v>
      </c>
      <c r="M310" s="13">
        <v>0</v>
      </c>
      <c r="N310" s="8" t="s">
        <v>52</v>
      </c>
      <c r="O310" s="13">
        <f t="shared" si="5"/>
        <v>696</v>
      </c>
      <c r="P310" s="13">
        <v>1546</v>
      </c>
      <c r="Q310" s="13">
        <v>0</v>
      </c>
      <c r="R310" s="13">
        <v>0</v>
      </c>
      <c r="S310" s="13">
        <v>0</v>
      </c>
      <c r="T310" s="13">
        <v>0</v>
      </c>
      <c r="U310" s="13">
        <v>0</v>
      </c>
      <c r="V310" s="13">
        <v>0</v>
      </c>
      <c r="W310" s="8" t="s">
        <v>2892</v>
      </c>
      <c r="X310" s="8" t="s">
        <v>181</v>
      </c>
      <c r="Y310" s="5" t="s">
        <v>2889</v>
      </c>
      <c r="Z310" s="5" t="s">
        <v>52</v>
      </c>
      <c r="AA310" s="14"/>
      <c r="AB310" s="5" t="s">
        <v>52</v>
      </c>
    </row>
    <row r="311" spans="1:28" ht="30" customHeight="1">
      <c r="A311" s="8" t="s">
        <v>336</v>
      </c>
      <c r="B311" s="17" t="s">
        <v>332</v>
      </c>
      <c r="C311" s="17" t="s">
        <v>335</v>
      </c>
      <c r="D311" s="18" t="s">
        <v>323</v>
      </c>
      <c r="E311" s="13">
        <v>775</v>
      </c>
      <c r="F311" s="8" t="s">
        <v>52</v>
      </c>
      <c r="G311" s="13">
        <v>0</v>
      </c>
      <c r="H311" s="8" t="s">
        <v>52</v>
      </c>
      <c r="I311" s="13">
        <v>0</v>
      </c>
      <c r="J311" s="8" t="s">
        <v>52</v>
      </c>
      <c r="K311" s="13">
        <v>0</v>
      </c>
      <c r="L311" s="8" t="s">
        <v>52</v>
      </c>
      <c r="M311" s="13">
        <v>0</v>
      </c>
      <c r="N311" s="8" t="s">
        <v>52</v>
      </c>
      <c r="O311" s="13">
        <f t="shared" si="5"/>
        <v>775</v>
      </c>
      <c r="P311" s="13">
        <v>1991</v>
      </c>
      <c r="Q311" s="13">
        <v>0</v>
      </c>
      <c r="R311" s="13">
        <v>0</v>
      </c>
      <c r="S311" s="13">
        <v>0</v>
      </c>
      <c r="T311" s="13">
        <v>0</v>
      </c>
      <c r="U311" s="13">
        <v>0</v>
      </c>
      <c r="V311" s="13">
        <v>0</v>
      </c>
      <c r="W311" s="8" t="s">
        <v>2893</v>
      </c>
      <c r="X311" s="8" t="s">
        <v>181</v>
      </c>
      <c r="Y311" s="5" t="s">
        <v>2889</v>
      </c>
      <c r="Z311" s="5" t="s">
        <v>52</v>
      </c>
      <c r="AA311" s="14"/>
      <c r="AB311" s="5" t="s">
        <v>52</v>
      </c>
    </row>
    <row r="312" spans="1:28" ht="30" customHeight="1">
      <c r="A312" s="8" t="s">
        <v>339</v>
      </c>
      <c r="B312" s="17" t="s">
        <v>332</v>
      </c>
      <c r="C312" s="17" t="s">
        <v>338</v>
      </c>
      <c r="D312" s="18" t="s">
        <v>323</v>
      </c>
      <c r="E312" s="13">
        <v>1271</v>
      </c>
      <c r="F312" s="8" t="s">
        <v>52</v>
      </c>
      <c r="G312" s="13">
        <v>0</v>
      </c>
      <c r="H312" s="8" t="s">
        <v>52</v>
      </c>
      <c r="I312" s="13">
        <v>0</v>
      </c>
      <c r="J312" s="8" t="s">
        <v>52</v>
      </c>
      <c r="K312" s="13">
        <v>0</v>
      </c>
      <c r="L312" s="8" t="s">
        <v>52</v>
      </c>
      <c r="M312" s="13">
        <v>0</v>
      </c>
      <c r="N312" s="8" t="s">
        <v>52</v>
      </c>
      <c r="O312" s="13">
        <f t="shared" si="5"/>
        <v>1271</v>
      </c>
      <c r="P312" s="13">
        <v>4022</v>
      </c>
      <c r="Q312" s="13">
        <v>0</v>
      </c>
      <c r="R312" s="13">
        <v>0</v>
      </c>
      <c r="S312" s="13">
        <v>0</v>
      </c>
      <c r="T312" s="13">
        <v>0</v>
      </c>
      <c r="U312" s="13">
        <v>0</v>
      </c>
      <c r="V312" s="13">
        <v>0</v>
      </c>
      <c r="W312" s="8" t="s">
        <v>2894</v>
      </c>
      <c r="X312" s="8" t="s">
        <v>181</v>
      </c>
      <c r="Y312" s="5" t="s">
        <v>2889</v>
      </c>
      <c r="Z312" s="5" t="s">
        <v>52</v>
      </c>
      <c r="AA312" s="14"/>
      <c r="AB312" s="5" t="s">
        <v>52</v>
      </c>
    </row>
    <row r="313" spans="1:28" ht="30" customHeight="1">
      <c r="A313" s="8" t="s">
        <v>182</v>
      </c>
      <c r="B313" s="17" t="s">
        <v>178</v>
      </c>
      <c r="C313" s="17" t="s">
        <v>179</v>
      </c>
      <c r="D313" s="18" t="s">
        <v>180</v>
      </c>
      <c r="E313" s="13">
        <v>11771</v>
      </c>
      <c r="F313" s="8" t="s">
        <v>52</v>
      </c>
      <c r="G313" s="13">
        <v>0</v>
      </c>
      <c r="H313" s="8" t="s">
        <v>52</v>
      </c>
      <c r="I313" s="13">
        <v>0</v>
      </c>
      <c r="J313" s="8" t="s">
        <v>52</v>
      </c>
      <c r="K313" s="13">
        <v>0</v>
      </c>
      <c r="L313" s="8" t="s">
        <v>52</v>
      </c>
      <c r="M313" s="13">
        <v>0</v>
      </c>
      <c r="N313" s="8" t="s">
        <v>52</v>
      </c>
      <c r="O313" s="13">
        <f t="shared" si="5"/>
        <v>11771</v>
      </c>
      <c r="P313" s="13">
        <v>2761</v>
      </c>
      <c r="Q313" s="13">
        <v>0</v>
      </c>
      <c r="R313" s="13">
        <v>0</v>
      </c>
      <c r="S313" s="13">
        <v>0</v>
      </c>
      <c r="T313" s="13">
        <v>0</v>
      </c>
      <c r="U313" s="13">
        <v>0</v>
      </c>
      <c r="V313" s="13">
        <v>0</v>
      </c>
      <c r="W313" s="8" t="s">
        <v>2895</v>
      </c>
      <c r="X313" s="8" t="s">
        <v>181</v>
      </c>
      <c r="Y313" s="5" t="s">
        <v>2889</v>
      </c>
      <c r="Z313" s="5" t="s">
        <v>52</v>
      </c>
      <c r="AA313" s="14"/>
      <c r="AB313" s="5" t="s">
        <v>52</v>
      </c>
    </row>
    <row r="314" spans="1:28" ht="30" customHeight="1">
      <c r="A314" s="8" t="s">
        <v>458</v>
      </c>
      <c r="B314" s="17" t="s">
        <v>178</v>
      </c>
      <c r="C314" s="17" t="s">
        <v>457</v>
      </c>
      <c r="D314" s="18" t="s">
        <v>180</v>
      </c>
      <c r="E314" s="13">
        <v>18056</v>
      </c>
      <c r="F314" s="8" t="s">
        <v>52</v>
      </c>
      <c r="G314" s="13">
        <v>0</v>
      </c>
      <c r="H314" s="8" t="s">
        <v>52</v>
      </c>
      <c r="I314" s="13">
        <v>0</v>
      </c>
      <c r="J314" s="8" t="s">
        <v>52</v>
      </c>
      <c r="K314" s="13">
        <v>0</v>
      </c>
      <c r="L314" s="8" t="s">
        <v>52</v>
      </c>
      <c r="M314" s="13">
        <v>0</v>
      </c>
      <c r="N314" s="8" t="s">
        <v>52</v>
      </c>
      <c r="O314" s="13">
        <f t="shared" si="5"/>
        <v>18056</v>
      </c>
      <c r="P314" s="13">
        <v>2697</v>
      </c>
      <c r="Q314" s="13">
        <v>0</v>
      </c>
      <c r="R314" s="13">
        <v>0</v>
      </c>
      <c r="S314" s="13">
        <v>0</v>
      </c>
      <c r="T314" s="13">
        <v>0</v>
      </c>
      <c r="U314" s="13">
        <v>0</v>
      </c>
      <c r="V314" s="13">
        <v>0</v>
      </c>
      <c r="W314" s="8" t="s">
        <v>2896</v>
      </c>
      <c r="X314" s="8" t="s">
        <v>181</v>
      </c>
      <c r="Y314" s="5" t="s">
        <v>2889</v>
      </c>
      <c r="Z314" s="5" t="s">
        <v>52</v>
      </c>
      <c r="AA314" s="14"/>
      <c r="AB314" s="5" t="s">
        <v>52</v>
      </c>
    </row>
    <row r="315" spans="1:28" ht="30" customHeight="1">
      <c r="A315" s="8" t="s">
        <v>461</v>
      </c>
      <c r="B315" s="17" t="s">
        <v>178</v>
      </c>
      <c r="C315" s="17" t="s">
        <v>460</v>
      </c>
      <c r="D315" s="18" t="s">
        <v>180</v>
      </c>
      <c r="E315" s="13">
        <v>24394</v>
      </c>
      <c r="F315" s="8" t="s">
        <v>52</v>
      </c>
      <c r="G315" s="13">
        <v>0</v>
      </c>
      <c r="H315" s="8" t="s">
        <v>52</v>
      </c>
      <c r="I315" s="13">
        <v>0</v>
      </c>
      <c r="J315" s="8" t="s">
        <v>52</v>
      </c>
      <c r="K315" s="13">
        <v>0</v>
      </c>
      <c r="L315" s="8" t="s">
        <v>52</v>
      </c>
      <c r="M315" s="13">
        <v>0</v>
      </c>
      <c r="N315" s="8" t="s">
        <v>52</v>
      </c>
      <c r="O315" s="13">
        <f t="shared" si="5"/>
        <v>24394</v>
      </c>
      <c r="P315" s="13">
        <v>3326</v>
      </c>
      <c r="Q315" s="13">
        <v>0</v>
      </c>
      <c r="R315" s="13">
        <v>0</v>
      </c>
      <c r="S315" s="13">
        <v>0</v>
      </c>
      <c r="T315" s="13">
        <v>0</v>
      </c>
      <c r="U315" s="13">
        <v>0</v>
      </c>
      <c r="V315" s="13">
        <v>0</v>
      </c>
      <c r="W315" s="8" t="s">
        <v>2897</v>
      </c>
      <c r="X315" s="8" t="s">
        <v>181</v>
      </c>
      <c r="Y315" s="5" t="s">
        <v>2889</v>
      </c>
      <c r="Z315" s="5" t="s">
        <v>52</v>
      </c>
      <c r="AA315" s="14"/>
      <c r="AB315" s="5" t="s">
        <v>52</v>
      </c>
    </row>
    <row r="316" spans="1:28" ht="30" customHeight="1">
      <c r="A316" s="8" t="s">
        <v>827</v>
      </c>
      <c r="B316" s="17" t="s">
        <v>178</v>
      </c>
      <c r="C316" s="17" t="s">
        <v>826</v>
      </c>
      <c r="D316" s="18" t="s">
        <v>180</v>
      </c>
      <c r="E316" s="13">
        <v>44668</v>
      </c>
      <c r="F316" s="8" t="s">
        <v>52</v>
      </c>
      <c r="G316" s="13">
        <v>0</v>
      </c>
      <c r="H316" s="8" t="s">
        <v>52</v>
      </c>
      <c r="I316" s="13">
        <v>0</v>
      </c>
      <c r="J316" s="8" t="s">
        <v>52</v>
      </c>
      <c r="K316" s="13">
        <v>0</v>
      </c>
      <c r="L316" s="8" t="s">
        <v>52</v>
      </c>
      <c r="M316" s="13">
        <v>0</v>
      </c>
      <c r="N316" s="8" t="s">
        <v>52</v>
      </c>
      <c r="O316" s="13">
        <f t="shared" si="5"/>
        <v>44668</v>
      </c>
      <c r="P316" s="13">
        <v>2851</v>
      </c>
      <c r="Q316" s="13">
        <v>0</v>
      </c>
      <c r="R316" s="13">
        <v>0</v>
      </c>
      <c r="S316" s="13">
        <v>0</v>
      </c>
      <c r="T316" s="13">
        <v>0</v>
      </c>
      <c r="U316" s="13">
        <v>0</v>
      </c>
      <c r="V316" s="13">
        <v>0</v>
      </c>
      <c r="W316" s="8" t="s">
        <v>2898</v>
      </c>
      <c r="X316" s="8" t="s">
        <v>181</v>
      </c>
      <c r="Y316" s="5" t="s">
        <v>2889</v>
      </c>
      <c r="Z316" s="5" t="s">
        <v>52</v>
      </c>
      <c r="AA316" s="14"/>
      <c r="AB316" s="5" t="s">
        <v>52</v>
      </c>
    </row>
    <row r="317" spans="1:28" ht="30" customHeight="1">
      <c r="A317" s="8" t="s">
        <v>465</v>
      </c>
      <c r="B317" s="17" t="s">
        <v>463</v>
      </c>
      <c r="C317" s="17" t="s">
        <v>464</v>
      </c>
      <c r="D317" s="18" t="s">
        <v>180</v>
      </c>
      <c r="E317" s="13">
        <v>3123</v>
      </c>
      <c r="F317" s="8" t="s">
        <v>52</v>
      </c>
      <c r="G317" s="13">
        <v>0</v>
      </c>
      <c r="H317" s="8" t="s">
        <v>52</v>
      </c>
      <c r="I317" s="13">
        <v>0</v>
      </c>
      <c r="J317" s="8" t="s">
        <v>52</v>
      </c>
      <c r="K317" s="13">
        <v>0</v>
      </c>
      <c r="L317" s="8" t="s">
        <v>52</v>
      </c>
      <c r="M317" s="13">
        <v>0</v>
      </c>
      <c r="N317" s="8" t="s">
        <v>52</v>
      </c>
      <c r="O317" s="13">
        <f t="shared" si="5"/>
        <v>3123</v>
      </c>
      <c r="P317" s="13">
        <v>3974</v>
      </c>
      <c r="Q317" s="13">
        <v>0</v>
      </c>
      <c r="R317" s="13">
        <v>0</v>
      </c>
      <c r="S317" s="13">
        <v>0</v>
      </c>
      <c r="T317" s="13">
        <v>0</v>
      </c>
      <c r="U317" s="13">
        <v>0</v>
      </c>
      <c r="V317" s="13">
        <v>0</v>
      </c>
      <c r="W317" s="8" t="s">
        <v>2899</v>
      </c>
      <c r="X317" s="8" t="s">
        <v>181</v>
      </c>
      <c r="Y317" s="5" t="s">
        <v>2889</v>
      </c>
      <c r="Z317" s="5" t="s">
        <v>52</v>
      </c>
      <c r="AA317" s="14"/>
      <c r="AB317" s="5" t="s">
        <v>52</v>
      </c>
    </row>
    <row r="318" spans="1:28" ht="30" customHeight="1">
      <c r="A318" s="8" t="s">
        <v>1189</v>
      </c>
      <c r="B318" s="17" t="s">
        <v>1188</v>
      </c>
      <c r="C318" s="17" t="s">
        <v>52</v>
      </c>
      <c r="D318" s="18" t="s">
        <v>52</v>
      </c>
      <c r="E318" s="13">
        <v>0</v>
      </c>
      <c r="F318" s="8" t="s">
        <v>52</v>
      </c>
      <c r="G318" s="13">
        <v>0</v>
      </c>
      <c r="H318" s="8" t="s">
        <v>52</v>
      </c>
      <c r="I318" s="13">
        <v>0</v>
      </c>
      <c r="J318" s="8" t="s">
        <v>52</v>
      </c>
      <c r="K318" s="13">
        <v>0</v>
      </c>
      <c r="L318" s="8" t="s">
        <v>52</v>
      </c>
      <c r="M318" s="13">
        <v>0</v>
      </c>
      <c r="N318" s="8" t="s">
        <v>52</v>
      </c>
      <c r="O318" s="13">
        <v>0</v>
      </c>
      <c r="P318" s="13">
        <v>0</v>
      </c>
      <c r="Q318" s="13">
        <v>0</v>
      </c>
      <c r="R318" s="13">
        <v>0</v>
      </c>
      <c r="S318" s="13">
        <v>0</v>
      </c>
      <c r="T318" s="13">
        <v>0</v>
      </c>
      <c r="U318" s="13">
        <v>0</v>
      </c>
      <c r="V318" s="13">
        <v>0</v>
      </c>
      <c r="W318" s="8" t="s">
        <v>2900</v>
      </c>
      <c r="X318" s="8" t="s">
        <v>52</v>
      </c>
      <c r="Y318" s="5" t="s">
        <v>52</v>
      </c>
      <c r="Z318" s="5" t="s">
        <v>52</v>
      </c>
      <c r="AA318" s="14"/>
      <c r="AB318" s="5" t="s">
        <v>52</v>
      </c>
    </row>
    <row r="319" spans="1:28" ht="30" customHeight="1">
      <c r="A319" s="8" t="s">
        <v>1193</v>
      </c>
      <c r="B319" s="17" t="s">
        <v>1191</v>
      </c>
      <c r="C319" s="17" t="s">
        <v>1192</v>
      </c>
      <c r="D319" s="18" t="s">
        <v>117</v>
      </c>
      <c r="E319" s="13">
        <v>0</v>
      </c>
      <c r="F319" s="8" t="s">
        <v>52</v>
      </c>
      <c r="G319" s="13">
        <v>0</v>
      </c>
      <c r="H319" s="8" t="s">
        <v>52</v>
      </c>
      <c r="I319" s="13">
        <v>0</v>
      </c>
      <c r="J319" s="8" t="s">
        <v>52</v>
      </c>
      <c r="K319" s="13">
        <v>0</v>
      </c>
      <c r="L319" s="8" t="s">
        <v>52</v>
      </c>
      <c r="M319" s="13">
        <v>108000</v>
      </c>
      <c r="N319" s="8" t="s">
        <v>52</v>
      </c>
      <c r="O319" s="13">
        <f t="shared" ref="O319:O326" si="6">SMALL(E319:M319,COUNTIF(E319:M319,0)+1)</f>
        <v>108000</v>
      </c>
      <c r="P319" s="13">
        <v>0</v>
      </c>
      <c r="Q319" s="13">
        <v>0</v>
      </c>
      <c r="R319" s="13">
        <v>0</v>
      </c>
      <c r="S319" s="13">
        <v>0</v>
      </c>
      <c r="T319" s="13">
        <v>0</v>
      </c>
      <c r="U319" s="13">
        <v>0</v>
      </c>
      <c r="V319" s="13">
        <v>0</v>
      </c>
      <c r="W319" s="8" t="s">
        <v>2901</v>
      </c>
      <c r="X319" s="8" t="s">
        <v>52</v>
      </c>
      <c r="Y319" s="5" t="s">
        <v>52</v>
      </c>
      <c r="Z319" s="5" t="s">
        <v>52</v>
      </c>
      <c r="AA319" s="14"/>
      <c r="AB319" s="5" t="s">
        <v>52</v>
      </c>
    </row>
    <row r="320" spans="1:28" ht="30" customHeight="1">
      <c r="A320" s="8" t="s">
        <v>1197</v>
      </c>
      <c r="B320" s="17" t="s">
        <v>1195</v>
      </c>
      <c r="C320" s="17" t="s">
        <v>1196</v>
      </c>
      <c r="D320" s="18" t="s">
        <v>117</v>
      </c>
      <c r="E320" s="13">
        <v>0</v>
      </c>
      <c r="F320" s="8" t="s">
        <v>52</v>
      </c>
      <c r="G320" s="13">
        <v>0</v>
      </c>
      <c r="H320" s="8" t="s">
        <v>52</v>
      </c>
      <c r="I320" s="13">
        <v>0</v>
      </c>
      <c r="J320" s="8" t="s">
        <v>52</v>
      </c>
      <c r="K320" s="13">
        <v>0</v>
      </c>
      <c r="L320" s="8" t="s">
        <v>52</v>
      </c>
      <c r="M320" s="13">
        <v>155000</v>
      </c>
      <c r="N320" s="8" t="s">
        <v>52</v>
      </c>
      <c r="O320" s="13">
        <f t="shared" si="6"/>
        <v>155000</v>
      </c>
      <c r="P320" s="13">
        <v>0</v>
      </c>
      <c r="Q320" s="13">
        <v>0</v>
      </c>
      <c r="R320" s="13">
        <v>0</v>
      </c>
      <c r="S320" s="13">
        <v>0</v>
      </c>
      <c r="T320" s="13">
        <v>0</v>
      </c>
      <c r="U320" s="13">
        <v>0</v>
      </c>
      <c r="V320" s="13">
        <v>0</v>
      </c>
      <c r="W320" s="8" t="s">
        <v>2902</v>
      </c>
      <c r="X320" s="8" t="s">
        <v>52</v>
      </c>
      <c r="Y320" s="5" t="s">
        <v>52</v>
      </c>
      <c r="Z320" s="5" t="s">
        <v>52</v>
      </c>
      <c r="AA320" s="14"/>
      <c r="AB320" s="5" t="s">
        <v>52</v>
      </c>
    </row>
    <row r="321" spans="1:28" ht="30" customHeight="1">
      <c r="A321" s="8" t="s">
        <v>1201</v>
      </c>
      <c r="B321" s="17" t="s">
        <v>1199</v>
      </c>
      <c r="C321" s="17" t="s">
        <v>1200</v>
      </c>
      <c r="D321" s="18" t="s">
        <v>117</v>
      </c>
      <c r="E321" s="13">
        <v>0</v>
      </c>
      <c r="F321" s="8" t="s">
        <v>52</v>
      </c>
      <c r="G321" s="13">
        <v>0</v>
      </c>
      <c r="H321" s="8" t="s">
        <v>52</v>
      </c>
      <c r="I321" s="13">
        <v>0</v>
      </c>
      <c r="J321" s="8" t="s">
        <v>52</v>
      </c>
      <c r="K321" s="13">
        <v>0</v>
      </c>
      <c r="L321" s="8" t="s">
        <v>52</v>
      </c>
      <c r="M321" s="13">
        <v>29000</v>
      </c>
      <c r="N321" s="8" t="s">
        <v>52</v>
      </c>
      <c r="O321" s="13">
        <f t="shared" si="6"/>
        <v>29000</v>
      </c>
      <c r="P321" s="13">
        <v>0</v>
      </c>
      <c r="Q321" s="13">
        <v>0</v>
      </c>
      <c r="R321" s="13">
        <v>0</v>
      </c>
      <c r="S321" s="13">
        <v>0</v>
      </c>
      <c r="T321" s="13">
        <v>0</v>
      </c>
      <c r="U321" s="13">
        <v>0</v>
      </c>
      <c r="V321" s="13">
        <v>0</v>
      </c>
      <c r="W321" s="8" t="s">
        <v>2903</v>
      </c>
      <c r="X321" s="8" t="s">
        <v>52</v>
      </c>
      <c r="Y321" s="5" t="s">
        <v>52</v>
      </c>
      <c r="Z321" s="5" t="s">
        <v>52</v>
      </c>
      <c r="AA321" s="14"/>
      <c r="AB321" s="5" t="s">
        <v>52</v>
      </c>
    </row>
    <row r="322" spans="1:28" ht="30" customHeight="1">
      <c r="A322" s="8" t="s">
        <v>1205</v>
      </c>
      <c r="B322" s="17" t="s">
        <v>1203</v>
      </c>
      <c r="C322" s="17" t="s">
        <v>1204</v>
      </c>
      <c r="D322" s="18" t="s">
        <v>117</v>
      </c>
      <c r="E322" s="13">
        <v>0</v>
      </c>
      <c r="F322" s="8" t="s">
        <v>52</v>
      </c>
      <c r="G322" s="13">
        <v>0</v>
      </c>
      <c r="H322" s="8" t="s">
        <v>52</v>
      </c>
      <c r="I322" s="13">
        <v>0</v>
      </c>
      <c r="J322" s="8" t="s">
        <v>52</v>
      </c>
      <c r="K322" s="13">
        <v>0</v>
      </c>
      <c r="L322" s="8" t="s">
        <v>52</v>
      </c>
      <c r="M322" s="13">
        <v>5000</v>
      </c>
      <c r="N322" s="8" t="s">
        <v>52</v>
      </c>
      <c r="O322" s="13">
        <f t="shared" si="6"/>
        <v>5000</v>
      </c>
      <c r="P322" s="13">
        <v>0</v>
      </c>
      <c r="Q322" s="13">
        <v>0</v>
      </c>
      <c r="R322" s="13">
        <v>0</v>
      </c>
      <c r="S322" s="13">
        <v>0</v>
      </c>
      <c r="T322" s="13">
        <v>0</v>
      </c>
      <c r="U322" s="13">
        <v>0</v>
      </c>
      <c r="V322" s="13">
        <v>0</v>
      </c>
      <c r="W322" s="8" t="s">
        <v>2904</v>
      </c>
      <c r="X322" s="8" t="s">
        <v>52</v>
      </c>
      <c r="Y322" s="5" t="s">
        <v>52</v>
      </c>
      <c r="Z322" s="5" t="s">
        <v>52</v>
      </c>
      <c r="AA322" s="14"/>
      <c r="AB322" s="5" t="s">
        <v>52</v>
      </c>
    </row>
    <row r="323" spans="1:28" ht="30" customHeight="1">
      <c r="A323" s="8" t="s">
        <v>1210</v>
      </c>
      <c r="B323" s="17" t="s">
        <v>1207</v>
      </c>
      <c r="C323" s="17" t="s">
        <v>1208</v>
      </c>
      <c r="D323" s="18" t="s">
        <v>1209</v>
      </c>
      <c r="E323" s="13">
        <v>0</v>
      </c>
      <c r="F323" s="8" t="s">
        <v>52</v>
      </c>
      <c r="G323" s="13">
        <v>0</v>
      </c>
      <c r="H323" s="8" t="s">
        <v>52</v>
      </c>
      <c r="I323" s="13">
        <v>0</v>
      </c>
      <c r="J323" s="8" t="s">
        <v>52</v>
      </c>
      <c r="K323" s="13">
        <v>0</v>
      </c>
      <c r="L323" s="8" t="s">
        <v>52</v>
      </c>
      <c r="M323" s="13">
        <v>25000</v>
      </c>
      <c r="N323" s="8" t="s">
        <v>52</v>
      </c>
      <c r="O323" s="13">
        <f t="shared" si="6"/>
        <v>25000</v>
      </c>
      <c r="P323" s="13">
        <v>0</v>
      </c>
      <c r="Q323" s="13">
        <v>0</v>
      </c>
      <c r="R323" s="13">
        <v>0</v>
      </c>
      <c r="S323" s="13">
        <v>0</v>
      </c>
      <c r="T323" s="13">
        <v>0</v>
      </c>
      <c r="U323" s="13">
        <v>0</v>
      </c>
      <c r="V323" s="13">
        <v>0</v>
      </c>
      <c r="W323" s="8" t="s">
        <v>2905</v>
      </c>
      <c r="X323" s="8" t="s">
        <v>52</v>
      </c>
      <c r="Y323" s="5" t="s">
        <v>52</v>
      </c>
      <c r="Z323" s="5" t="s">
        <v>52</v>
      </c>
      <c r="AA323" s="14"/>
      <c r="AB323" s="5" t="s">
        <v>52</v>
      </c>
    </row>
    <row r="324" spans="1:28" ht="30" customHeight="1">
      <c r="A324" s="8" t="s">
        <v>1214</v>
      </c>
      <c r="B324" s="17" t="s">
        <v>1212</v>
      </c>
      <c r="C324" s="17" t="s">
        <v>1213</v>
      </c>
      <c r="D324" s="18" t="s">
        <v>117</v>
      </c>
      <c r="E324" s="13">
        <v>0</v>
      </c>
      <c r="F324" s="8" t="s">
        <v>52</v>
      </c>
      <c r="G324" s="13">
        <v>0</v>
      </c>
      <c r="H324" s="8" t="s">
        <v>52</v>
      </c>
      <c r="I324" s="13">
        <v>0</v>
      </c>
      <c r="J324" s="8" t="s">
        <v>52</v>
      </c>
      <c r="K324" s="13">
        <v>0</v>
      </c>
      <c r="L324" s="8" t="s">
        <v>52</v>
      </c>
      <c r="M324" s="13">
        <v>5000</v>
      </c>
      <c r="N324" s="8" t="s">
        <v>52</v>
      </c>
      <c r="O324" s="13">
        <f t="shared" si="6"/>
        <v>5000</v>
      </c>
      <c r="P324" s="13">
        <v>0</v>
      </c>
      <c r="Q324" s="13">
        <v>0</v>
      </c>
      <c r="R324" s="13">
        <v>0</v>
      </c>
      <c r="S324" s="13">
        <v>0</v>
      </c>
      <c r="T324" s="13">
        <v>0</v>
      </c>
      <c r="U324" s="13">
        <v>0</v>
      </c>
      <c r="V324" s="13">
        <v>0</v>
      </c>
      <c r="W324" s="8" t="s">
        <v>2906</v>
      </c>
      <c r="X324" s="8" t="s">
        <v>52</v>
      </c>
      <c r="Y324" s="5" t="s">
        <v>52</v>
      </c>
      <c r="Z324" s="5" t="s">
        <v>52</v>
      </c>
      <c r="AA324" s="14"/>
      <c r="AB324" s="5" t="s">
        <v>52</v>
      </c>
    </row>
    <row r="325" spans="1:28" ht="30" customHeight="1">
      <c r="A325" s="8" t="s">
        <v>1218</v>
      </c>
      <c r="B325" s="17" t="s">
        <v>1216</v>
      </c>
      <c r="C325" s="17" t="s">
        <v>1217</v>
      </c>
      <c r="D325" s="18" t="s">
        <v>117</v>
      </c>
      <c r="E325" s="13">
        <v>0</v>
      </c>
      <c r="F325" s="8" t="s">
        <v>52</v>
      </c>
      <c r="G325" s="13">
        <v>0</v>
      </c>
      <c r="H325" s="8" t="s">
        <v>52</v>
      </c>
      <c r="I325" s="13">
        <v>0</v>
      </c>
      <c r="J325" s="8" t="s">
        <v>52</v>
      </c>
      <c r="K325" s="13">
        <v>0</v>
      </c>
      <c r="L325" s="8" t="s">
        <v>52</v>
      </c>
      <c r="M325" s="13">
        <v>9000</v>
      </c>
      <c r="N325" s="8" t="s">
        <v>52</v>
      </c>
      <c r="O325" s="13">
        <f t="shared" si="6"/>
        <v>9000</v>
      </c>
      <c r="P325" s="13">
        <v>0</v>
      </c>
      <c r="Q325" s="13">
        <v>0</v>
      </c>
      <c r="R325" s="13">
        <v>0</v>
      </c>
      <c r="S325" s="13">
        <v>0</v>
      </c>
      <c r="T325" s="13">
        <v>0</v>
      </c>
      <c r="U325" s="13">
        <v>0</v>
      </c>
      <c r="V325" s="13">
        <v>0</v>
      </c>
      <c r="W325" s="8" t="s">
        <v>2907</v>
      </c>
      <c r="X325" s="8" t="s">
        <v>52</v>
      </c>
      <c r="Y325" s="5" t="s">
        <v>52</v>
      </c>
      <c r="Z325" s="5" t="s">
        <v>52</v>
      </c>
      <c r="AA325" s="14"/>
      <c r="AB325" s="5" t="s">
        <v>52</v>
      </c>
    </row>
    <row r="326" spans="1:28" ht="30" customHeight="1">
      <c r="A326" s="8" t="s">
        <v>1222</v>
      </c>
      <c r="B326" s="17" t="s">
        <v>1220</v>
      </c>
      <c r="C326" s="17" t="s">
        <v>1221</v>
      </c>
      <c r="D326" s="18" t="s">
        <v>117</v>
      </c>
      <c r="E326" s="13">
        <v>0</v>
      </c>
      <c r="F326" s="8" t="s">
        <v>52</v>
      </c>
      <c r="G326" s="13">
        <v>0</v>
      </c>
      <c r="H326" s="8" t="s">
        <v>52</v>
      </c>
      <c r="I326" s="13">
        <v>0</v>
      </c>
      <c r="J326" s="8" t="s">
        <v>52</v>
      </c>
      <c r="K326" s="13">
        <v>0</v>
      </c>
      <c r="L326" s="8" t="s">
        <v>52</v>
      </c>
      <c r="M326" s="13">
        <v>19000</v>
      </c>
      <c r="N326" s="8" t="s">
        <v>52</v>
      </c>
      <c r="O326" s="13">
        <f t="shared" si="6"/>
        <v>19000</v>
      </c>
      <c r="P326" s="13">
        <v>0</v>
      </c>
      <c r="Q326" s="13">
        <v>0</v>
      </c>
      <c r="R326" s="13">
        <v>0</v>
      </c>
      <c r="S326" s="13">
        <v>0</v>
      </c>
      <c r="T326" s="13">
        <v>0</v>
      </c>
      <c r="U326" s="13">
        <v>0</v>
      </c>
      <c r="V326" s="13">
        <v>0</v>
      </c>
      <c r="W326" s="8" t="s">
        <v>2908</v>
      </c>
      <c r="X326" s="8" t="s">
        <v>52</v>
      </c>
      <c r="Y326" s="5" t="s">
        <v>52</v>
      </c>
      <c r="Z326" s="5" t="s">
        <v>52</v>
      </c>
      <c r="AA326" s="14"/>
      <c r="AB326" s="5" t="s">
        <v>52</v>
      </c>
    </row>
    <row r="327" spans="1:28" ht="30" customHeight="1">
      <c r="A327" s="8" t="s">
        <v>1225</v>
      </c>
      <c r="B327" s="17" t="s">
        <v>1224</v>
      </c>
      <c r="C327" s="17" t="s">
        <v>52</v>
      </c>
      <c r="D327" s="18" t="s">
        <v>52</v>
      </c>
      <c r="E327" s="13">
        <v>0</v>
      </c>
      <c r="F327" s="8" t="s">
        <v>52</v>
      </c>
      <c r="G327" s="13">
        <v>0</v>
      </c>
      <c r="H327" s="8" t="s">
        <v>52</v>
      </c>
      <c r="I327" s="13">
        <v>0</v>
      </c>
      <c r="J327" s="8" t="s">
        <v>52</v>
      </c>
      <c r="K327" s="13">
        <v>0</v>
      </c>
      <c r="L327" s="8" t="s">
        <v>52</v>
      </c>
      <c r="M327" s="13">
        <v>0</v>
      </c>
      <c r="N327" s="8" t="s">
        <v>52</v>
      </c>
      <c r="O327" s="13">
        <v>0</v>
      </c>
      <c r="P327" s="13">
        <v>0</v>
      </c>
      <c r="Q327" s="13">
        <v>0</v>
      </c>
      <c r="R327" s="13">
        <v>0</v>
      </c>
      <c r="S327" s="13">
        <v>0</v>
      </c>
      <c r="T327" s="13">
        <v>0</v>
      </c>
      <c r="U327" s="13">
        <v>0</v>
      </c>
      <c r="V327" s="13">
        <v>0</v>
      </c>
      <c r="W327" s="8" t="s">
        <v>2909</v>
      </c>
      <c r="X327" s="8" t="s">
        <v>52</v>
      </c>
      <c r="Y327" s="5" t="s">
        <v>52</v>
      </c>
      <c r="Z327" s="5" t="s">
        <v>52</v>
      </c>
      <c r="AA327" s="14"/>
      <c r="AB327" s="5" t="s">
        <v>52</v>
      </c>
    </row>
    <row r="328" spans="1:28" ht="30" customHeight="1">
      <c r="A328" s="8" t="s">
        <v>1229</v>
      </c>
      <c r="B328" s="17" t="s">
        <v>1227</v>
      </c>
      <c r="C328" s="17" t="s">
        <v>1228</v>
      </c>
      <c r="D328" s="18" t="s">
        <v>117</v>
      </c>
      <c r="E328" s="13">
        <v>0</v>
      </c>
      <c r="F328" s="8" t="s">
        <v>52</v>
      </c>
      <c r="G328" s="13">
        <v>0</v>
      </c>
      <c r="H328" s="8" t="s">
        <v>52</v>
      </c>
      <c r="I328" s="13">
        <v>0</v>
      </c>
      <c r="J328" s="8" t="s">
        <v>52</v>
      </c>
      <c r="K328" s="13">
        <v>0</v>
      </c>
      <c r="L328" s="8" t="s">
        <v>52</v>
      </c>
      <c r="M328" s="13">
        <v>624000</v>
      </c>
      <c r="N328" s="8" t="s">
        <v>52</v>
      </c>
      <c r="O328" s="13">
        <f t="shared" ref="O328:O335" si="7">SMALL(E328:M328,COUNTIF(E328:M328,0)+1)</f>
        <v>624000</v>
      </c>
      <c r="P328" s="13">
        <v>0</v>
      </c>
      <c r="Q328" s="13">
        <v>0</v>
      </c>
      <c r="R328" s="13">
        <v>0</v>
      </c>
      <c r="S328" s="13">
        <v>0</v>
      </c>
      <c r="T328" s="13">
        <v>0</v>
      </c>
      <c r="U328" s="13">
        <v>0</v>
      </c>
      <c r="V328" s="13">
        <v>0</v>
      </c>
      <c r="W328" s="8" t="s">
        <v>2910</v>
      </c>
      <c r="X328" s="8" t="s">
        <v>52</v>
      </c>
      <c r="Y328" s="5" t="s">
        <v>52</v>
      </c>
      <c r="Z328" s="5" t="s">
        <v>52</v>
      </c>
      <c r="AA328" s="14"/>
      <c r="AB328" s="5" t="s">
        <v>52</v>
      </c>
    </row>
    <row r="329" spans="1:28" ht="30" customHeight="1">
      <c r="A329" s="8" t="s">
        <v>1233</v>
      </c>
      <c r="B329" s="17" t="s">
        <v>1231</v>
      </c>
      <c r="C329" s="17" t="s">
        <v>1232</v>
      </c>
      <c r="D329" s="18" t="s">
        <v>117</v>
      </c>
      <c r="E329" s="13">
        <v>0</v>
      </c>
      <c r="F329" s="8" t="s">
        <v>52</v>
      </c>
      <c r="G329" s="13">
        <v>0</v>
      </c>
      <c r="H329" s="8" t="s">
        <v>52</v>
      </c>
      <c r="I329" s="13">
        <v>0</v>
      </c>
      <c r="J329" s="8" t="s">
        <v>52</v>
      </c>
      <c r="K329" s="13">
        <v>0</v>
      </c>
      <c r="L329" s="8" t="s">
        <v>52</v>
      </c>
      <c r="M329" s="13">
        <v>60000</v>
      </c>
      <c r="N329" s="8" t="s">
        <v>52</v>
      </c>
      <c r="O329" s="13">
        <f t="shared" si="7"/>
        <v>60000</v>
      </c>
      <c r="P329" s="13">
        <v>0</v>
      </c>
      <c r="Q329" s="13">
        <v>0</v>
      </c>
      <c r="R329" s="13">
        <v>0</v>
      </c>
      <c r="S329" s="13">
        <v>0</v>
      </c>
      <c r="T329" s="13">
        <v>0</v>
      </c>
      <c r="U329" s="13">
        <v>0</v>
      </c>
      <c r="V329" s="13">
        <v>0</v>
      </c>
      <c r="W329" s="8" t="s">
        <v>2911</v>
      </c>
      <c r="X329" s="8" t="s">
        <v>52</v>
      </c>
      <c r="Y329" s="5" t="s">
        <v>52</v>
      </c>
      <c r="Z329" s="5" t="s">
        <v>52</v>
      </c>
      <c r="AA329" s="14"/>
      <c r="AB329" s="5" t="s">
        <v>52</v>
      </c>
    </row>
    <row r="330" spans="1:28" ht="30" customHeight="1">
      <c r="A330" s="8" t="s">
        <v>1237</v>
      </c>
      <c r="B330" s="17" t="s">
        <v>1235</v>
      </c>
      <c r="C330" s="17" t="s">
        <v>1236</v>
      </c>
      <c r="D330" s="18" t="s">
        <v>323</v>
      </c>
      <c r="E330" s="13">
        <v>0</v>
      </c>
      <c r="F330" s="8" t="s">
        <v>52</v>
      </c>
      <c r="G330" s="13">
        <v>0</v>
      </c>
      <c r="H330" s="8" t="s">
        <v>52</v>
      </c>
      <c r="I330" s="13">
        <v>0</v>
      </c>
      <c r="J330" s="8" t="s">
        <v>52</v>
      </c>
      <c r="K330" s="13">
        <v>0</v>
      </c>
      <c r="L330" s="8" t="s">
        <v>52</v>
      </c>
      <c r="M330" s="13">
        <v>700</v>
      </c>
      <c r="N330" s="8" t="s">
        <v>52</v>
      </c>
      <c r="O330" s="13">
        <f t="shared" si="7"/>
        <v>700</v>
      </c>
      <c r="P330" s="13">
        <v>0</v>
      </c>
      <c r="Q330" s="13">
        <v>0</v>
      </c>
      <c r="R330" s="13">
        <v>0</v>
      </c>
      <c r="S330" s="13">
        <v>0</v>
      </c>
      <c r="T330" s="13">
        <v>0</v>
      </c>
      <c r="U330" s="13">
        <v>0</v>
      </c>
      <c r="V330" s="13">
        <v>0</v>
      </c>
      <c r="W330" s="8" t="s">
        <v>2912</v>
      </c>
      <c r="X330" s="8" t="s">
        <v>52</v>
      </c>
      <c r="Y330" s="5" t="s">
        <v>52</v>
      </c>
      <c r="Z330" s="5" t="s">
        <v>52</v>
      </c>
      <c r="AA330" s="14"/>
      <c r="AB330" s="5" t="s">
        <v>52</v>
      </c>
    </row>
    <row r="331" spans="1:28" ht="30" customHeight="1">
      <c r="A331" s="8" t="s">
        <v>1241</v>
      </c>
      <c r="B331" s="17" t="s">
        <v>1239</v>
      </c>
      <c r="C331" s="17" t="s">
        <v>1240</v>
      </c>
      <c r="D331" s="18" t="s">
        <v>323</v>
      </c>
      <c r="E331" s="13">
        <v>0</v>
      </c>
      <c r="F331" s="8" t="s">
        <v>52</v>
      </c>
      <c r="G331" s="13">
        <v>0</v>
      </c>
      <c r="H331" s="8" t="s">
        <v>52</v>
      </c>
      <c r="I331" s="13">
        <v>0</v>
      </c>
      <c r="J331" s="8" t="s">
        <v>52</v>
      </c>
      <c r="K331" s="13">
        <v>0</v>
      </c>
      <c r="L331" s="8" t="s">
        <v>52</v>
      </c>
      <c r="M331" s="13">
        <v>7200</v>
      </c>
      <c r="N331" s="8" t="s">
        <v>52</v>
      </c>
      <c r="O331" s="16">
        <v>3410</v>
      </c>
      <c r="P331" s="13">
        <v>0</v>
      </c>
      <c r="Q331" s="13">
        <v>0</v>
      </c>
      <c r="R331" s="13">
        <v>0</v>
      </c>
      <c r="S331" s="13">
        <v>0</v>
      </c>
      <c r="T331" s="13">
        <v>0</v>
      </c>
      <c r="U331" s="13">
        <v>0</v>
      </c>
      <c r="V331" s="13">
        <v>0</v>
      </c>
      <c r="W331" s="8" t="s">
        <v>2913</v>
      </c>
      <c r="X331" s="8" t="s">
        <v>52</v>
      </c>
      <c r="Y331" s="5" t="s">
        <v>52</v>
      </c>
      <c r="Z331" s="5" t="s">
        <v>52</v>
      </c>
      <c r="AA331" s="14"/>
      <c r="AB331" s="5" t="s">
        <v>52</v>
      </c>
    </row>
    <row r="332" spans="1:28" ht="30" customHeight="1">
      <c r="A332" s="8" t="s">
        <v>1245</v>
      </c>
      <c r="B332" s="17" t="s">
        <v>3008</v>
      </c>
      <c r="C332" s="17" t="s">
        <v>1244</v>
      </c>
      <c r="D332" s="18" t="s">
        <v>323</v>
      </c>
      <c r="E332" s="13">
        <v>0</v>
      </c>
      <c r="F332" s="8" t="s">
        <v>52</v>
      </c>
      <c r="G332" s="13">
        <v>0</v>
      </c>
      <c r="H332" s="8" t="s">
        <v>52</v>
      </c>
      <c r="I332" s="13">
        <v>0</v>
      </c>
      <c r="J332" s="8" t="s">
        <v>52</v>
      </c>
      <c r="K332" s="13">
        <v>0</v>
      </c>
      <c r="L332" s="8" t="s">
        <v>52</v>
      </c>
      <c r="M332" s="13">
        <v>2100</v>
      </c>
      <c r="N332" s="8" t="s">
        <v>52</v>
      </c>
      <c r="O332" s="16">
        <v>1310</v>
      </c>
      <c r="P332" s="13">
        <v>0</v>
      </c>
      <c r="Q332" s="13">
        <v>0</v>
      </c>
      <c r="R332" s="13">
        <v>0</v>
      </c>
      <c r="S332" s="13">
        <v>0</v>
      </c>
      <c r="T332" s="13">
        <v>0</v>
      </c>
      <c r="U332" s="13">
        <v>0</v>
      </c>
      <c r="V332" s="13">
        <v>0</v>
      </c>
      <c r="W332" s="8" t="s">
        <v>2914</v>
      </c>
      <c r="X332" s="8" t="s">
        <v>52</v>
      </c>
      <c r="Y332" s="5" t="s">
        <v>52</v>
      </c>
      <c r="Z332" s="5" t="s">
        <v>52</v>
      </c>
      <c r="AA332" s="14"/>
      <c r="AB332" s="5" t="s">
        <v>52</v>
      </c>
    </row>
    <row r="333" spans="1:28" ht="30" customHeight="1">
      <c r="A333" s="8" t="s">
        <v>1249</v>
      </c>
      <c r="B333" s="17" t="s">
        <v>1247</v>
      </c>
      <c r="C333" s="17" t="s">
        <v>1248</v>
      </c>
      <c r="D333" s="18" t="s">
        <v>323</v>
      </c>
      <c r="E333" s="13">
        <v>0</v>
      </c>
      <c r="F333" s="8" t="s">
        <v>52</v>
      </c>
      <c r="G333" s="13">
        <v>0</v>
      </c>
      <c r="H333" s="8" t="s">
        <v>52</v>
      </c>
      <c r="I333" s="13">
        <v>0</v>
      </c>
      <c r="J333" s="8" t="s">
        <v>52</v>
      </c>
      <c r="K333" s="13">
        <v>0</v>
      </c>
      <c r="L333" s="8" t="s">
        <v>52</v>
      </c>
      <c r="M333" s="13">
        <v>8600</v>
      </c>
      <c r="N333" s="8" t="s">
        <v>52</v>
      </c>
      <c r="O333" s="13">
        <f t="shared" si="7"/>
        <v>8600</v>
      </c>
      <c r="P333" s="13">
        <v>0</v>
      </c>
      <c r="Q333" s="13">
        <v>0</v>
      </c>
      <c r="R333" s="13">
        <v>0</v>
      </c>
      <c r="S333" s="13">
        <v>0</v>
      </c>
      <c r="T333" s="13">
        <v>0</v>
      </c>
      <c r="U333" s="13">
        <v>0</v>
      </c>
      <c r="V333" s="13">
        <v>0</v>
      </c>
      <c r="W333" s="8" t="s">
        <v>2915</v>
      </c>
      <c r="X333" s="8" t="s">
        <v>52</v>
      </c>
      <c r="Y333" s="5" t="s">
        <v>52</v>
      </c>
      <c r="Z333" s="5" t="s">
        <v>52</v>
      </c>
      <c r="AA333" s="14"/>
      <c r="AB333" s="5" t="s">
        <v>52</v>
      </c>
    </row>
    <row r="334" spans="1:28" ht="30" customHeight="1">
      <c r="A334" s="8" t="s">
        <v>1253</v>
      </c>
      <c r="B334" s="17" t="s">
        <v>1251</v>
      </c>
      <c r="C334" s="17" t="s">
        <v>1252</v>
      </c>
      <c r="D334" s="18" t="s">
        <v>90</v>
      </c>
      <c r="E334" s="13">
        <v>0</v>
      </c>
      <c r="F334" s="8" t="s">
        <v>52</v>
      </c>
      <c r="G334" s="13">
        <v>0</v>
      </c>
      <c r="H334" s="8" t="s">
        <v>52</v>
      </c>
      <c r="I334" s="13">
        <v>0</v>
      </c>
      <c r="J334" s="8" t="s">
        <v>52</v>
      </c>
      <c r="K334" s="13">
        <v>0</v>
      </c>
      <c r="L334" s="8" t="s">
        <v>52</v>
      </c>
      <c r="M334" s="13">
        <v>23820</v>
      </c>
      <c r="N334" s="8" t="s">
        <v>52</v>
      </c>
      <c r="O334" s="13">
        <f t="shared" si="7"/>
        <v>23820</v>
      </c>
      <c r="P334" s="13">
        <v>0</v>
      </c>
      <c r="Q334" s="13">
        <v>0</v>
      </c>
      <c r="R334" s="13">
        <v>0</v>
      </c>
      <c r="S334" s="13">
        <v>0</v>
      </c>
      <c r="T334" s="13">
        <v>0</v>
      </c>
      <c r="U334" s="13">
        <v>0</v>
      </c>
      <c r="V334" s="13">
        <v>0</v>
      </c>
      <c r="W334" s="8" t="s">
        <v>2916</v>
      </c>
      <c r="X334" s="8" t="s">
        <v>52</v>
      </c>
      <c r="Y334" s="5" t="s">
        <v>52</v>
      </c>
      <c r="Z334" s="5" t="s">
        <v>52</v>
      </c>
      <c r="AA334" s="14"/>
      <c r="AB334" s="5" t="s">
        <v>52</v>
      </c>
    </row>
    <row r="335" spans="1:28" ht="30" customHeight="1">
      <c r="A335" s="8" t="s">
        <v>1256</v>
      </c>
      <c r="B335" s="17" t="s">
        <v>112</v>
      </c>
      <c r="C335" s="17" t="s">
        <v>1255</v>
      </c>
      <c r="D335" s="18" t="s">
        <v>90</v>
      </c>
      <c r="E335" s="13">
        <v>0</v>
      </c>
      <c r="F335" s="8" t="s">
        <v>52</v>
      </c>
      <c r="G335" s="13">
        <v>0</v>
      </c>
      <c r="H335" s="8" t="s">
        <v>52</v>
      </c>
      <c r="I335" s="13">
        <v>0</v>
      </c>
      <c r="J335" s="8" t="s">
        <v>52</v>
      </c>
      <c r="K335" s="13">
        <v>0</v>
      </c>
      <c r="L335" s="8" t="s">
        <v>52</v>
      </c>
      <c r="M335" s="13">
        <v>5479</v>
      </c>
      <c r="N335" s="8" t="s">
        <v>52</v>
      </c>
      <c r="O335" s="13">
        <f t="shared" si="7"/>
        <v>5479</v>
      </c>
      <c r="P335" s="13">
        <v>0</v>
      </c>
      <c r="Q335" s="13">
        <v>0</v>
      </c>
      <c r="R335" s="13">
        <v>0</v>
      </c>
      <c r="S335" s="13">
        <v>0</v>
      </c>
      <c r="T335" s="13">
        <v>0</v>
      </c>
      <c r="U335" s="13">
        <v>0</v>
      </c>
      <c r="V335" s="13">
        <v>0</v>
      </c>
      <c r="W335" s="8" t="s">
        <v>2917</v>
      </c>
      <c r="X335" s="8" t="s">
        <v>52</v>
      </c>
      <c r="Y335" s="5" t="s">
        <v>52</v>
      </c>
      <c r="Z335" s="5" t="s">
        <v>52</v>
      </c>
      <c r="AA335" s="14"/>
      <c r="AB335" s="5" t="s">
        <v>52</v>
      </c>
    </row>
    <row r="336" spans="1:28" ht="30" customHeight="1">
      <c r="A336" s="8" t="s">
        <v>1259</v>
      </c>
      <c r="B336" s="17" t="s">
        <v>1258</v>
      </c>
      <c r="C336" s="17" t="s">
        <v>52</v>
      </c>
      <c r="D336" s="18" t="s">
        <v>52</v>
      </c>
      <c r="E336" s="13">
        <v>0</v>
      </c>
      <c r="F336" s="8" t="s">
        <v>52</v>
      </c>
      <c r="G336" s="13">
        <v>0</v>
      </c>
      <c r="H336" s="8" t="s">
        <v>52</v>
      </c>
      <c r="I336" s="13">
        <v>0</v>
      </c>
      <c r="J336" s="8" t="s">
        <v>52</v>
      </c>
      <c r="K336" s="13">
        <v>0</v>
      </c>
      <c r="L336" s="8" t="s">
        <v>52</v>
      </c>
      <c r="M336" s="13">
        <v>0</v>
      </c>
      <c r="N336" s="8" t="s">
        <v>52</v>
      </c>
      <c r="O336" s="13">
        <v>0</v>
      </c>
      <c r="P336" s="13">
        <v>0</v>
      </c>
      <c r="Q336" s="13">
        <v>0</v>
      </c>
      <c r="R336" s="13">
        <v>0</v>
      </c>
      <c r="S336" s="13">
        <v>0</v>
      </c>
      <c r="T336" s="13">
        <v>0</v>
      </c>
      <c r="U336" s="13">
        <v>0</v>
      </c>
      <c r="V336" s="13">
        <v>0</v>
      </c>
      <c r="W336" s="8" t="s">
        <v>2918</v>
      </c>
      <c r="X336" s="8" t="s">
        <v>52</v>
      </c>
      <c r="Y336" s="5" t="s">
        <v>52</v>
      </c>
      <c r="Z336" s="5" t="s">
        <v>52</v>
      </c>
      <c r="AA336" s="14"/>
      <c r="AB336" s="5" t="s">
        <v>52</v>
      </c>
    </row>
    <row r="337" spans="1:28" ht="30" customHeight="1">
      <c r="A337" s="8" t="s">
        <v>1279</v>
      </c>
      <c r="B337" s="17" t="s">
        <v>1277</v>
      </c>
      <c r="C337" s="17" t="s">
        <v>1278</v>
      </c>
      <c r="D337" s="18" t="s">
        <v>60</v>
      </c>
      <c r="E337" s="13">
        <v>19360000</v>
      </c>
      <c r="F337" s="8" t="s">
        <v>52</v>
      </c>
      <c r="G337" s="13">
        <v>0</v>
      </c>
      <c r="H337" s="8" t="s">
        <v>52</v>
      </c>
      <c r="I337" s="13">
        <v>0</v>
      </c>
      <c r="J337" s="8" t="s">
        <v>52</v>
      </c>
      <c r="K337" s="13">
        <v>0</v>
      </c>
      <c r="L337" s="8" t="s">
        <v>52</v>
      </c>
      <c r="M337" s="13">
        <v>0</v>
      </c>
      <c r="N337" s="8" t="s">
        <v>52</v>
      </c>
      <c r="O337" s="13">
        <f t="shared" ref="O337:O365" si="8">SMALL(E337:M337,COUNTIF(E337:M337,0)+1)</f>
        <v>19360000</v>
      </c>
      <c r="P337" s="13">
        <v>0</v>
      </c>
      <c r="Q337" s="13">
        <v>0</v>
      </c>
      <c r="R337" s="13">
        <v>0</v>
      </c>
      <c r="S337" s="13">
        <v>0</v>
      </c>
      <c r="T337" s="13">
        <v>0</v>
      </c>
      <c r="U337" s="13">
        <v>0</v>
      </c>
      <c r="V337" s="13">
        <v>0</v>
      </c>
      <c r="W337" s="8" t="s">
        <v>2919</v>
      </c>
      <c r="X337" s="8" t="s">
        <v>52</v>
      </c>
      <c r="Y337" s="5" t="s">
        <v>52</v>
      </c>
      <c r="Z337" s="5" t="s">
        <v>52</v>
      </c>
      <c r="AA337" s="14"/>
      <c r="AB337" s="5" t="s">
        <v>52</v>
      </c>
    </row>
    <row r="338" spans="1:28" ht="30" customHeight="1">
      <c r="A338" s="8" t="s">
        <v>1283</v>
      </c>
      <c r="B338" s="17" t="s">
        <v>1281</v>
      </c>
      <c r="C338" s="17" t="s">
        <v>1282</v>
      </c>
      <c r="D338" s="18" t="s">
        <v>60</v>
      </c>
      <c r="E338" s="13">
        <v>656000</v>
      </c>
      <c r="F338" s="8" t="s">
        <v>52</v>
      </c>
      <c r="G338" s="13">
        <v>0</v>
      </c>
      <c r="H338" s="8" t="s">
        <v>52</v>
      </c>
      <c r="I338" s="13">
        <v>0</v>
      </c>
      <c r="J338" s="8" t="s">
        <v>52</v>
      </c>
      <c r="K338" s="13">
        <v>0</v>
      </c>
      <c r="L338" s="8" t="s">
        <v>52</v>
      </c>
      <c r="M338" s="13">
        <v>0</v>
      </c>
      <c r="N338" s="8" t="s">
        <v>52</v>
      </c>
      <c r="O338" s="13">
        <f t="shared" si="8"/>
        <v>656000</v>
      </c>
      <c r="P338" s="13">
        <v>0</v>
      </c>
      <c r="Q338" s="13">
        <v>0</v>
      </c>
      <c r="R338" s="13">
        <v>0</v>
      </c>
      <c r="S338" s="13">
        <v>0</v>
      </c>
      <c r="T338" s="13">
        <v>0</v>
      </c>
      <c r="U338" s="13">
        <v>0</v>
      </c>
      <c r="V338" s="13">
        <v>0</v>
      </c>
      <c r="W338" s="8" t="s">
        <v>2920</v>
      </c>
      <c r="X338" s="8" t="s">
        <v>52</v>
      </c>
      <c r="Y338" s="5" t="s">
        <v>52</v>
      </c>
      <c r="Z338" s="5" t="s">
        <v>52</v>
      </c>
      <c r="AA338" s="14"/>
      <c r="AB338" s="5" t="s">
        <v>52</v>
      </c>
    </row>
    <row r="339" spans="1:28" ht="30" customHeight="1">
      <c r="A339" s="8" t="s">
        <v>1286</v>
      </c>
      <c r="B339" s="17" t="s">
        <v>1281</v>
      </c>
      <c r="C339" s="17" t="s">
        <v>1285</v>
      </c>
      <c r="D339" s="18" t="s">
        <v>60</v>
      </c>
      <c r="E339" s="13">
        <v>664000</v>
      </c>
      <c r="F339" s="8" t="s">
        <v>52</v>
      </c>
      <c r="G339" s="13">
        <v>0</v>
      </c>
      <c r="H339" s="8" t="s">
        <v>52</v>
      </c>
      <c r="I339" s="13">
        <v>0</v>
      </c>
      <c r="J339" s="8" t="s">
        <v>52</v>
      </c>
      <c r="K339" s="13">
        <v>0</v>
      </c>
      <c r="L339" s="8" t="s">
        <v>52</v>
      </c>
      <c r="M339" s="13">
        <v>0</v>
      </c>
      <c r="N339" s="8" t="s">
        <v>52</v>
      </c>
      <c r="O339" s="13">
        <f t="shared" si="8"/>
        <v>664000</v>
      </c>
      <c r="P339" s="13">
        <v>0</v>
      </c>
      <c r="Q339" s="13">
        <v>0</v>
      </c>
      <c r="R339" s="13">
        <v>0</v>
      </c>
      <c r="S339" s="13">
        <v>0</v>
      </c>
      <c r="T339" s="13">
        <v>0</v>
      </c>
      <c r="U339" s="13">
        <v>0</v>
      </c>
      <c r="V339" s="13">
        <v>0</v>
      </c>
      <c r="W339" s="8" t="s">
        <v>2921</v>
      </c>
      <c r="X339" s="8" t="s">
        <v>52</v>
      </c>
      <c r="Y339" s="5" t="s">
        <v>52</v>
      </c>
      <c r="Z339" s="5" t="s">
        <v>52</v>
      </c>
      <c r="AA339" s="14"/>
      <c r="AB339" s="5" t="s">
        <v>52</v>
      </c>
    </row>
    <row r="340" spans="1:28" ht="30" customHeight="1">
      <c r="A340" s="8" t="s">
        <v>1289</v>
      </c>
      <c r="B340" s="17" t="s">
        <v>1281</v>
      </c>
      <c r="C340" s="17" t="s">
        <v>1288</v>
      </c>
      <c r="D340" s="18" t="s">
        <v>60</v>
      </c>
      <c r="E340" s="13">
        <v>704000</v>
      </c>
      <c r="F340" s="8" t="s">
        <v>52</v>
      </c>
      <c r="G340" s="13">
        <v>0</v>
      </c>
      <c r="H340" s="8" t="s">
        <v>52</v>
      </c>
      <c r="I340" s="13">
        <v>0</v>
      </c>
      <c r="J340" s="8" t="s">
        <v>52</v>
      </c>
      <c r="K340" s="13">
        <v>0</v>
      </c>
      <c r="L340" s="8" t="s">
        <v>52</v>
      </c>
      <c r="M340" s="13">
        <v>0</v>
      </c>
      <c r="N340" s="8" t="s">
        <v>52</v>
      </c>
      <c r="O340" s="13">
        <f t="shared" si="8"/>
        <v>704000</v>
      </c>
      <c r="P340" s="13">
        <v>0</v>
      </c>
      <c r="Q340" s="13">
        <v>0</v>
      </c>
      <c r="R340" s="13">
        <v>0</v>
      </c>
      <c r="S340" s="13">
        <v>0</v>
      </c>
      <c r="T340" s="13">
        <v>0</v>
      </c>
      <c r="U340" s="13">
        <v>0</v>
      </c>
      <c r="V340" s="13">
        <v>0</v>
      </c>
      <c r="W340" s="8" t="s">
        <v>2922</v>
      </c>
      <c r="X340" s="8" t="s">
        <v>52</v>
      </c>
      <c r="Y340" s="5" t="s">
        <v>52</v>
      </c>
      <c r="Z340" s="5" t="s">
        <v>52</v>
      </c>
      <c r="AA340" s="14"/>
      <c r="AB340" s="5" t="s">
        <v>52</v>
      </c>
    </row>
    <row r="341" spans="1:28" ht="30" customHeight="1">
      <c r="A341" s="8" t="s">
        <v>1292</v>
      </c>
      <c r="B341" s="17" t="s">
        <v>1281</v>
      </c>
      <c r="C341" s="17" t="s">
        <v>1291</v>
      </c>
      <c r="D341" s="18" t="s">
        <v>60</v>
      </c>
      <c r="E341" s="13">
        <v>729000</v>
      </c>
      <c r="F341" s="8" t="s">
        <v>52</v>
      </c>
      <c r="G341" s="13">
        <v>0</v>
      </c>
      <c r="H341" s="8" t="s">
        <v>52</v>
      </c>
      <c r="I341" s="13">
        <v>0</v>
      </c>
      <c r="J341" s="8" t="s">
        <v>52</v>
      </c>
      <c r="K341" s="13">
        <v>0</v>
      </c>
      <c r="L341" s="8" t="s">
        <v>52</v>
      </c>
      <c r="M341" s="13">
        <v>0</v>
      </c>
      <c r="N341" s="8" t="s">
        <v>52</v>
      </c>
      <c r="O341" s="13">
        <f t="shared" si="8"/>
        <v>729000</v>
      </c>
      <c r="P341" s="13">
        <v>0</v>
      </c>
      <c r="Q341" s="13">
        <v>0</v>
      </c>
      <c r="R341" s="13">
        <v>0</v>
      </c>
      <c r="S341" s="13">
        <v>0</v>
      </c>
      <c r="T341" s="13">
        <v>0</v>
      </c>
      <c r="U341" s="13">
        <v>0</v>
      </c>
      <c r="V341" s="13">
        <v>0</v>
      </c>
      <c r="W341" s="8" t="s">
        <v>2923</v>
      </c>
      <c r="X341" s="8" t="s">
        <v>52</v>
      </c>
      <c r="Y341" s="5" t="s">
        <v>52</v>
      </c>
      <c r="Z341" s="5" t="s">
        <v>52</v>
      </c>
      <c r="AA341" s="14"/>
      <c r="AB341" s="5" t="s">
        <v>52</v>
      </c>
    </row>
    <row r="342" spans="1:28" ht="30" customHeight="1">
      <c r="A342" s="8" t="s">
        <v>1295</v>
      </c>
      <c r="B342" s="17" t="s">
        <v>1281</v>
      </c>
      <c r="C342" s="17" t="s">
        <v>1294</v>
      </c>
      <c r="D342" s="18" t="s">
        <v>60</v>
      </c>
      <c r="E342" s="13">
        <v>800000</v>
      </c>
      <c r="F342" s="8" t="s">
        <v>52</v>
      </c>
      <c r="G342" s="13">
        <v>0</v>
      </c>
      <c r="H342" s="8" t="s">
        <v>52</v>
      </c>
      <c r="I342" s="13">
        <v>0</v>
      </c>
      <c r="J342" s="8" t="s">
        <v>52</v>
      </c>
      <c r="K342" s="13">
        <v>0</v>
      </c>
      <c r="L342" s="8" t="s">
        <v>52</v>
      </c>
      <c r="M342" s="13">
        <v>0</v>
      </c>
      <c r="N342" s="8" t="s">
        <v>52</v>
      </c>
      <c r="O342" s="13">
        <f t="shared" si="8"/>
        <v>800000</v>
      </c>
      <c r="P342" s="13">
        <v>0</v>
      </c>
      <c r="Q342" s="13">
        <v>0</v>
      </c>
      <c r="R342" s="13">
        <v>0</v>
      </c>
      <c r="S342" s="13">
        <v>0</v>
      </c>
      <c r="T342" s="13">
        <v>0</v>
      </c>
      <c r="U342" s="13">
        <v>0</v>
      </c>
      <c r="V342" s="13">
        <v>0</v>
      </c>
      <c r="W342" s="8" t="s">
        <v>2924</v>
      </c>
      <c r="X342" s="8" t="s">
        <v>52</v>
      </c>
      <c r="Y342" s="5" t="s">
        <v>52</v>
      </c>
      <c r="Z342" s="5" t="s">
        <v>52</v>
      </c>
      <c r="AA342" s="14"/>
      <c r="AB342" s="5" t="s">
        <v>52</v>
      </c>
    </row>
    <row r="343" spans="1:28" ht="30" customHeight="1">
      <c r="A343" s="8" t="s">
        <v>1299</v>
      </c>
      <c r="B343" s="17" t="s">
        <v>1297</v>
      </c>
      <c r="C343" s="17" t="s">
        <v>1298</v>
      </c>
      <c r="D343" s="18" t="s">
        <v>60</v>
      </c>
      <c r="E343" s="13">
        <v>714000</v>
      </c>
      <c r="F343" s="8" t="s">
        <v>52</v>
      </c>
      <c r="G343" s="13">
        <v>0</v>
      </c>
      <c r="H343" s="8" t="s">
        <v>52</v>
      </c>
      <c r="I343" s="13">
        <v>0</v>
      </c>
      <c r="J343" s="8" t="s">
        <v>52</v>
      </c>
      <c r="K343" s="13">
        <v>0</v>
      </c>
      <c r="L343" s="8" t="s">
        <v>52</v>
      </c>
      <c r="M343" s="13">
        <v>0</v>
      </c>
      <c r="N343" s="8" t="s">
        <v>52</v>
      </c>
      <c r="O343" s="13">
        <f t="shared" si="8"/>
        <v>714000</v>
      </c>
      <c r="P343" s="13">
        <v>0</v>
      </c>
      <c r="Q343" s="13">
        <v>0</v>
      </c>
      <c r="R343" s="13">
        <v>0</v>
      </c>
      <c r="S343" s="13">
        <v>0</v>
      </c>
      <c r="T343" s="13">
        <v>0</v>
      </c>
      <c r="U343" s="13">
        <v>0</v>
      </c>
      <c r="V343" s="13">
        <v>0</v>
      </c>
      <c r="W343" s="8" t="s">
        <v>2925</v>
      </c>
      <c r="X343" s="8" t="s">
        <v>52</v>
      </c>
      <c r="Y343" s="5" t="s">
        <v>52</v>
      </c>
      <c r="Z343" s="5" t="s">
        <v>52</v>
      </c>
      <c r="AA343" s="14"/>
      <c r="AB343" s="5" t="s">
        <v>52</v>
      </c>
    </row>
    <row r="344" spans="1:28" ht="30" customHeight="1">
      <c r="A344" s="8" t="s">
        <v>1304</v>
      </c>
      <c r="B344" s="17" t="s">
        <v>1301</v>
      </c>
      <c r="C344" s="17" t="s">
        <v>1302</v>
      </c>
      <c r="D344" s="18" t="s">
        <v>1303</v>
      </c>
      <c r="E344" s="13">
        <v>52100</v>
      </c>
      <c r="F344" s="8" t="s">
        <v>52</v>
      </c>
      <c r="G344" s="13">
        <v>0</v>
      </c>
      <c r="H344" s="8" t="s">
        <v>52</v>
      </c>
      <c r="I344" s="13">
        <v>0</v>
      </c>
      <c r="J344" s="8" t="s">
        <v>52</v>
      </c>
      <c r="K344" s="13">
        <v>0</v>
      </c>
      <c r="L344" s="8" t="s">
        <v>52</v>
      </c>
      <c r="M344" s="13">
        <v>0</v>
      </c>
      <c r="N344" s="8" t="s">
        <v>52</v>
      </c>
      <c r="O344" s="13">
        <f t="shared" si="8"/>
        <v>52100</v>
      </c>
      <c r="P344" s="13">
        <v>0</v>
      </c>
      <c r="Q344" s="13">
        <v>0</v>
      </c>
      <c r="R344" s="13">
        <v>0</v>
      </c>
      <c r="S344" s="13">
        <v>0</v>
      </c>
      <c r="T344" s="13">
        <v>0</v>
      </c>
      <c r="U344" s="13">
        <v>0</v>
      </c>
      <c r="V344" s="13">
        <v>0</v>
      </c>
      <c r="W344" s="8" t="s">
        <v>2926</v>
      </c>
      <c r="X344" s="8" t="s">
        <v>52</v>
      </c>
      <c r="Y344" s="5" t="s">
        <v>52</v>
      </c>
      <c r="Z344" s="5" t="s">
        <v>52</v>
      </c>
      <c r="AA344" s="14"/>
      <c r="AB344" s="5" t="s">
        <v>52</v>
      </c>
    </row>
    <row r="345" spans="1:28" ht="30" customHeight="1">
      <c r="A345" s="8" t="s">
        <v>1307</v>
      </c>
      <c r="B345" s="17" t="s">
        <v>1301</v>
      </c>
      <c r="C345" s="17" t="s">
        <v>1306</v>
      </c>
      <c r="D345" s="18" t="s">
        <v>1303</v>
      </c>
      <c r="E345" s="13">
        <v>98800</v>
      </c>
      <c r="F345" s="8" t="s">
        <v>52</v>
      </c>
      <c r="G345" s="13">
        <v>0</v>
      </c>
      <c r="H345" s="8" t="s">
        <v>52</v>
      </c>
      <c r="I345" s="13">
        <v>0</v>
      </c>
      <c r="J345" s="8" t="s">
        <v>52</v>
      </c>
      <c r="K345" s="13">
        <v>0</v>
      </c>
      <c r="L345" s="8" t="s">
        <v>52</v>
      </c>
      <c r="M345" s="13">
        <v>0</v>
      </c>
      <c r="N345" s="8" t="s">
        <v>52</v>
      </c>
      <c r="O345" s="13">
        <f t="shared" si="8"/>
        <v>98800</v>
      </c>
      <c r="P345" s="13">
        <v>0</v>
      </c>
      <c r="Q345" s="13">
        <v>0</v>
      </c>
      <c r="R345" s="13">
        <v>0</v>
      </c>
      <c r="S345" s="13">
        <v>0</v>
      </c>
      <c r="T345" s="13">
        <v>0</v>
      </c>
      <c r="U345" s="13">
        <v>0</v>
      </c>
      <c r="V345" s="13">
        <v>0</v>
      </c>
      <c r="W345" s="8" t="s">
        <v>2927</v>
      </c>
      <c r="X345" s="8" t="s">
        <v>52</v>
      </c>
      <c r="Y345" s="5" t="s">
        <v>52</v>
      </c>
      <c r="Z345" s="5" t="s">
        <v>52</v>
      </c>
      <c r="AA345" s="14"/>
      <c r="AB345" s="5" t="s">
        <v>52</v>
      </c>
    </row>
    <row r="346" spans="1:28" ht="30" customHeight="1">
      <c r="A346" s="8" t="s">
        <v>1311</v>
      </c>
      <c r="B346" s="17" t="s">
        <v>1309</v>
      </c>
      <c r="C346" s="17" t="s">
        <v>1310</v>
      </c>
      <c r="D346" s="18" t="s">
        <v>1303</v>
      </c>
      <c r="E346" s="13">
        <v>84300</v>
      </c>
      <c r="F346" s="8" t="s">
        <v>52</v>
      </c>
      <c r="G346" s="13">
        <v>0</v>
      </c>
      <c r="H346" s="8" t="s">
        <v>52</v>
      </c>
      <c r="I346" s="13">
        <v>0</v>
      </c>
      <c r="J346" s="8" t="s">
        <v>52</v>
      </c>
      <c r="K346" s="13">
        <v>0</v>
      </c>
      <c r="L346" s="8" t="s">
        <v>52</v>
      </c>
      <c r="M346" s="13">
        <v>0</v>
      </c>
      <c r="N346" s="8" t="s">
        <v>52</v>
      </c>
      <c r="O346" s="13">
        <f t="shared" si="8"/>
        <v>84300</v>
      </c>
      <c r="P346" s="13">
        <v>0</v>
      </c>
      <c r="Q346" s="13">
        <v>0</v>
      </c>
      <c r="R346" s="13">
        <v>0</v>
      </c>
      <c r="S346" s="13">
        <v>0</v>
      </c>
      <c r="T346" s="13">
        <v>0</v>
      </c>
      <c r="U346" s="13">
        <v>0</v>
      </c>
      <c r="V346" s="13">
        <v>0</v>
      </c>
      <c r="W346" s="8" t="s">
        <v>2928</v>
      </c>
      <c r="X346" s="8" t="s">
        <v>52</v>
      </c>
      <c r="Y346" s="5" t="s">
        <v>52</v>
      </c>
      <c r="Z346" s="5" t="s">
        <v>52</v>
      </c>
      <c r="AA346" s="14"/>
      <c r="AB346" s="5" t="s">
        <v>52</v>
      </c>
    </row>
    <row r="347" spans="1:28" ht="30" customHeight="1">
      <c r="A347" s="8" t="s">
        <v>1315</v>
      </c>
      <c r="B347" s="17" t="s">
        <v>1313</v>
      </c>
      <c r="C347" s="17" t="s">
        <v>1314</v>
      </c>
      <c r="D347" s="18" t="s">
        <v>60</v>
      </c>
      <c r="E347" s="13">
        <v>48500</v>
      </c>
      <c r="F347" s="8" t="s">
        <v>52</v>
      </c>
      <c r="G347" s="13">
        <v>0</v>
      </c>
      <c r="H347" s="8" t="s">
        <v>52</v>
      </c>
      <c r="I347" s="13">
        <v>0</v>
      </c>
      <c r="J347" s="8" t="s">
        <v>52</v>
      </c>
      <c r="K347" s="13">
        <v>0</v>
      </c>
      <c r="L347" s="8" t="s">
        <v>52</v>
      </c>
      <c r="M347" s="13">
        <v>0</v>
      </c>
      <c r="N347" s="8" t="s">
        <v>52</v>
      </c>
      <c r="O347" s="13">
        <f t="shared" si="8"/>
        <v>48500</v>
      </c>
      <c r="P347" s="13">
        <v>0</v>
      </c>
      <c r="Q347" s="13">
        <v>0</v>
      </c>
      <c r="R347" s="13">
        <v>0</v>
      </c>
      <c r="S347" s="13">
        <v>0</v>
      </c>
      <c r="T347" s="13">
        <v>0</v>
      </c>
      <c r="U347" s="13">
        <v>0</v>
      </c>
      <c r="V347" s="13">
        <v>0</v>
      </c>
      <c r="W347" s="8" t="s">
        <v>2929</v>
      </c>
      <c r="X347" s="8" t="s">
        <v>52</v>
      </c>
      <c r="Y347" s="5" t="s">
        <v>52</v>
      </c>
      <c r="Z347" s="5" t="s">
        <v>52</v>
      </c>
      <c r="AA347" s="14"/>
      <c r="AB347" s="5" t="s">
        <v>52</v>
      </c>
    </row>
    <row r="348" spans="1:28" ht="30" customHeight="1">
      <c r="A348" s="8" t="s">
        <v>1319</v>
      </c>
      <c r="B348" s="17" t="s">
        <v>1317</v>
      </c>
      <c r="C348" s="17" t="s">
        <v>1318</v>
      </c>
      <c r="D348" s="18" t="s">
        <v>60</v>
      </c>
      <c r="E348" s="13">
        <v>250000</v>
      </c>
      <c r="F348" s="8" t="s">
        <v>52</v>
      </c>
      <c r="G348" s="13">
        <v>0</v>
      </c>
      <c r="H348" s="8" t="s">
        <v>52</v>
      </c>
      <c r="I348" s="13">
        <v>0</v>
      </c>
      <c r="J348" s="8" t="s">
        <v>52</v>
      </c>
      <c r="K348" s="13">
        <v>0</v>
      </c>
      <c r="L348" s="8" t="s">
        <v>52</v>
      </c>
      <c r="M348" s="13">
        <v>0</v>
      </c>
      <c r="N348" s="8" t="s">
        <v>52</v>
      </c>
      <c r="O348" s="13">
        <f t="shared" si="8"/>
        <v>250000</v>
      </c>
      <c r="P348" s="13">
        <v>0</v>
      </c>
      <c r="Q348" s="13">
        <v>0</v>
      </c>
      <c r="R348" s="13">
        <v>0</v>
      </c>
      <c r="S348" s="13">
        <v>0</v>
      </c>
      <c r="T348" s="13">
        <v>0</v>
      </c>
      <c r="U348" s="13">
        <v>0</v>
      </c>
      <c r="V348" s="13">
        <v>0</v>
      </c>
      <c r="W348" s="8" t="s">
        <v>2930</v>
      </c>
      <c r="X348" s="8" t="s">
        <v>52</v>
      </c>
      <c r="Y348" s="5" t="s">
        <v>52</v>
      </c>
      <c r="Z348" s="5" t="s">
        <v>52</v>
      </c>
      <c r="AA348" s="14"/>
      <c r="AB348" s="5" t="s">
        <v>52</v>
      </c>
    </row>
    <row r="349" spans="1:28" ht="30" customHeight="1">
      <c r="A349" s="8" t="s">
        <v>1323</v>
      </c>
      <c r="B349" s="17" t="s">
        <v>1321</v>
      </c>
      <c r="C349" s="17" t="s">
        <v>1322</v>
      </c>
      <c r="D349" s="18" t="s">
        <v>60</v>
      </c>
      <c r="E349" s="13">
        <v>922000</v>
      </c>
      <c r="F349" s="8" t="s">
        <v>52</v>
      </c>
      <c r="G349" s="13">
        <v>0</v>
      </c>
      <c r="H349" s="8" t="s">
        <v>52</v>
      </c>
      <c r="I349" s="13">
        <v>0</v>
      </c>
      <c r="J349" s="8" t="s">
        <v>52</v>
      </c>
      <c r="K349" s="13">
        <v>0</v>
      </c>
      <c r="L349" s="8" t="s">
        <v>52</v>
      </c>
      <c r="M349" s="13">
        <v>0</v>
      </c>
      <c r="N349" s="8" t="s">
        <v>52</v>
      </c>
      <c r="O349" s="13">
        <f t="shared" si="8"/>
        <v>922000</v>
      </c>
      <c r="P349" s="13">
        <v>0</v>
      </c>
      <c r="Q349" s="13">
        <v>0</v>
      </c>
      <c r="R349" s="13">
        <v>0</v>
      </c>
      <c r="S349" s="13">
        <v>0</v>
      </c>
      <c r="T349" s="13">
        <v>0</v>
      </c>
      <c r="U349" s="13">
        <v>0</v>
      </c>
      <c r="V349" s="13">
        <v>0</v>
      </c>
      <c r="W349" s="8" t="s">
        <v>2931</v>
      </c>
      <c r="X349" s="8" t="s">
        <v>52</v>
      </c>
      <c r="Y349" s="5" t="s">
        <v>52</v>
      </c>
      <c r="Z349" s="5" t="s">
        <v>52</v>
      </c>
      <c r="AA349" s="14"/>
      <c r="AB349" s="5" t="s">
        <v>52</v>
      </c>
    </row>
    <row r="350" spans="1:28" ht="30" customHeight="1">
      <c r="A350" s="8" t="s">
        <v>1327</v>
      </c>
      <c r="B350" s="17" t="s">
        <v>1325</v>
      </c>
      <c r="C350" s="17" t="s">
        <v>1326</v>
      </c>
      <c r="D350" s="18" t="s">
        <v>1132</v>
      </c>
      <c r="E350" s="13">
        <v>225000</v>
      </c>
      <c r="F350" s="8" t="s">
        <v>52</v>
      </c>
      <c r="G350" s="13">
        <v>0</v>
      </c>
      <c r="H350" s="8" t="s">
        <v>52</v>
      </c>
      <c r="I350" s="13">
        <v>0</v>
      </c>
      <c r="J350" s="8" t="s">
        <v>52</v>
      </c>
      <c r="K350" s="13">
        <v>0</v>
      </c>
      <c r="L350" s="8" t="s">
        <v>52</v>
      </c>
      <c r="M350" s="13">
        <v>0</v>
      </c>
      <c r="N350" s="8" t="s">
        <v>52</v>
      </c>
      <c r="O350" s="13">
        <f t="shared" si="8"/>
        <v>225000</v>
      </c>
      <c r="P350" s="13">
        <v>0</v>
      </c>
      <c r="Q350" s="13">
        <v>0</v>
      </c>
      <c r="R350" s="13">
        <v>0</v>
      </c>
      <c r="S350" s="13">
        <v>0</v>
      </c>
      <c r="T350" s="13">
        <v>0</v>
      </c>
      <c r="U350" s="13">
        <v>0</v>
      </c>
      <c r="V350" s="13">
        <v>0</v>
      </c>
      <c r="W350" s="8" t="s">
        <v>2932</v>
      </c>
      <c r="X350" s="8" t="s">
        <v>52</v>
      </c>
      <c r="Y350" s="5" t="s">
        <v>52</v>
      </c>
      <c r="Z350" s="5" t="s">
        <v>52</v>
      </c>
      <c r="AA350" s="14"/>
      <c r="AB350" s="5" t="s">
        <v>52</v>
      </c>
    </row>
    <row r="351" spans="1:28" ht="30" customHeight="1">
      <c r="A351" s="8" t="s">
        <v>1330</v>
      </c>
      <c r="B351" s="17" t="s">
        <v>1325</v>
      </c>
      <c r="C351" s="17" t="s">
        <v>1329</v>
      </c>
      <c r="D351" s="18" t="s">
        <v>1132</v>
      </c>
      <c r="E351" s="13">
        <v>116400</v>
      </c>
      <c r="F351" s="8" t="s">
        <v>52</v>
      </c>
      <c r="G351" s="13">
        <v>0</v>
      </c>
      <c r="H351" s="8" t="s">
        <v>52</v>
      </c>
      <c r="I351" s="13">
        <v>0</v>
      </c>
      <c r="J351" s="8" t="s">
        <v>52</v>
      </c>
      <c r="K351" s="13">
        <v>0</v>
      </c>
      <c r="L351" s="8" t="s">
        <v>52</v>
      </c>
      <c r="M351" s="13">
        <v>0</v>
      </c>
      <c r="N351" s="8" t="s">
        <v>52</v>
      </c>
      <c r="O351" s="13">
        <f t="shared" si="8"/>
        <v>116400</v>
      </c>
      <c r="P351" s="13">
        <v>0</v>
      </c>
      <c r="Q351" s="13">
        <v>0</v>
      </c>
      <c r="R351" s="13">
        <v>0</v>
      </c>
      <c r="S351" s="13">
        <v>0</v>
      </c>
      <c r="T351" s="13">
        <v>0</v>
      </c>
      <c r="U351" s="13">
        <v>0</v>
      </c>
      <c r="V351" s="13">
        <v>0</v>
      </c>
      <c r="W351" s="8" t="s">
        <v>2933</v>
      </c>
      <c r="X351" s="8" t="s">
        <v>52</v>
      </c>
      <c r="Y351" s="5" t="s">
        <v>52</v>
      </c>
      <c r="Z351" s="5" t="s">
        <v>52</v>
      </c>
      <c r="AA351" s="14"/>
      <c r="AB351" s="5" t="s">
        <v>52</v>
      </c>
    </row>
    <row r="352" spans="1:28" ht="30" customHeight="1">
      <c r="A352" s="8" t="s">
        <v>1334</v>
      </c>
      <c r="B352" s="17" t="s">
        <v>1332</v>
      </c>
      <c r="C352" s="17" t="s">
        <v>1333</v>
      </c>
      <c r="D352" s="18" t="s">
        <v>90</v>
      </c>
      <c r="E352" s="13">
        <v>588700</v>
      </c>
      <c r="F352" s="8" t="s">
        <v>52</v>
      </c>
      <c r="G352" s="13">
        <v>0</v>
      </c>
      <c r="H352" s="8" t="s">
        <v>52</v>
      </c>
      <c r="I352" s="13">
        <v>0</v>
      </c>
      <c r="J352" s="8" t="s">
        <v>52</v>
      </c>
      <c r="K352" s="13">
        <v>0</v>
      </c>
      <c r="L352" s="8" t="s">
        <v>52</v>
      </c>
      <c r="M352" s="13">
        <v>0</v>
      </c>
      <c r="N352" s="8" t="s">
        <v>52</v>
      </c>
      <c r="O352" s="13">
        <f t="shared" si="8"/>
        <v>588700</v>
      </c>
      <c r="P352" s="13">
        <v>0</v>
      </c>
      <c r="Q352" s="13">
        <v>0</v>
      </c>
      <c r="R352" s="13">
        <v>0</v>
      </c>
      <c r="S352" s="13">
        <v>0</v>
      </c>
      <c r="T352" s="13">
        <v>0</v>
      </c>
      <c r="U352" s="13">
        <v>0</v>
      </c>
      <c r="V352" s="13">
        <v>0</v>
      </c>
      <c r="W352" s="8" t="s">
        <v>2934</v>
      </c>
      <c r="X352" s="8" t="s">
        <v>52</v>
      </c>
      <c r="Y352" s="5" t="s">
        <v>52</v>
      </c>
      <c r="Z352" s="5" t="s">
        <v>52</v>
      </c>
      <c r="AA352" s="14"/>
      <c r="AB352" s="5" t="s">
        <v>52</v>
      </c>
    </row>
    <row r="353" spans="1:28" ht="30" customHeight="1">
      <c r="A353" s="8" t="s">
        <v>1338</v>
      </c>
      <c r="B353" s="17" t="s">
        <v>1336</v>
      </c>
      <c r="C353" s="17" t="s">
        <v>1337</v>
      </c>
      <c r="D353" s="18" t="s">
        <v>323</v>
      </c>
      <c r="E353" s="13">
        <v>6000</v>
      </c>
      <c r="F353" s="8" t="s">
        <v>52</v>
      </c>
      <c r="G353" s="13">
        <v>0</v>
      </c>
      <c r="H353" s="8" t="s">
        <v>52</v>
      </c>
      <c r="I353" s="13">
        <v>0</v>
      </c>
      <c r="J353" s="8" t="s">
        <v>52</v>
      </c>
      <c r="K353" s="13">
        <v>0</v>
      </c>
      <c r="L353" s="8" t="s">
        <v>52</v>
      </c>
      <c r="M353" s="13">
        <v>0</v>
      </c>
      <c r="N353" s="8" t="s">
        <v>52</v>
      </c>
      <c r="O353" s="13">
        <f t="shared" si="8"/>
        <v>6000</v>
      </c>
      <c r="P353" s="13">
        <v>0</v>
      </c>
      <c r="Q353" s="13">
        <v>0</v>
      </c>
      <c r="R353" s="13">
        <v>0</v>
      </c>
      <c r="S353" s="13">
        <v>0</v>
      </c>
      <c r="T353" s="13">
        <v>0</v>
      </c>
      <c r="U353" s="13">
        <v>0</v>
      </c>
      <c r="V353" s="13">
        <v>0</v>
      </c>
      <c r="W353" s="8" t="s">
        <v>2935</v>
      </c>
      <c r="X353" s="8" t="s">
        <v>52</v>
      </c>
      <c r="Y353" s="5" t="s">
        <v>52</v>
      </c>
      <c r="Z353" s="5" t="s">
        <v>52</v>
      </c>
      <c r="AA353" s="14"/>
      <c r="AB353" s="5" t="s">
        <v>52</v>
      </c>
    </row>
    <row r="354" spans="1:28" ht="30" customHeight="1">
      <c r="A354" s="8" t="s">
        <v>1341</v>
      </c>
      <c r="B354" s="17" t="s">
        <v>1336</v>
      </c>
      <c r="C354" s="17" t="s">
        <v>1340</v>
      </c>
      <c r="D354" s="18" t="s">
        <v>323</v>
      </c>
      <c r="E354" s="13">
        <v>7080</v>
      </c>
      <c r="F354" s="8" t="s">
        <v>52</v>
      </c>
      <c r="G354" s="13">
        <v>0</v>
      </c>
      <c r="H354" s="8" t="s">
        <v>52</v>
      </c>
      <c r="I354" s="13">
        <v>0</v>
      </c>
      <c r="J354" s="8" t="s">
        <v>52</v>
      </c>
      <c r="K354" s="13">
        <v>0</v>
      </c>
      <c r="L354" s="8" t="s">
        <v>52</v>
      </c>
      <c r="M354" s="13">
        <v>0</v>
      </c>
      <c r="N354" s="8" t="s">
        <v>52</v>
      </c>
      <c r="O354" s="13">
        <f t="shared" si="8"/>
        <v>7080</v>
      </c>
      <c r="P354" s="13">
        <v>0</v>
      </c>
      <c r="Q354" s="13">
        <v>0</v>
      </c>
      <c r="R354" s="13">
        <v>0</v>
      </c>
      <c r="S354" s="13">
        <v>0</v>
      </c>
      <c r="T354" s="13">
        <v>0</v>
      </c>
      <c r="U354" s="13">
        <v>0</v>
      </c>
      <c r="V354" s="13">
        <v>0</v>
      </c>
      <c r="W354" s="8" t="s">
        <v>2936</v>
      </c>
      <c r="X354" s="8" t="s">
        <v>52</v>
      </c>
      <c r="Y354" s="5" t="s">
        <v>52</v>
      </c>
      <c r="Z354" s="5" t="s">
        <v>52</v>
      </c>
      <c r="AA354" s="14"/>
      <c r="AB354" s="5" t="s">
        <v>52</v>
      </c>
    </row>
    <row r="355" spans="1:28" ht="30" customHeight="1">
      <c r="A355" s="8" t="s">
        <v>1344</v>
      </c>
      <c r="B355" s="17" t="s">
        <v>1336</v>
      </c>
      <c r="C355" s="17" t="s">
        <v>1343</v>
      </c>
      <c r="D355" s="18" t="s">
        <v>323</v>
      </c>
      <c r="E355" s="13">
        <v>8600</v>
      </c>
      <c r="F355" s="8" t="s">
        <v>52</v>
      </c>
      <c r="G355" s="13">
        <v>0</v>
      </c>
      <c r="H355" s="8" t="s">
        <v>52</v>
      </c>
      <c r="I355" s="13">
        <v>0</v>
      </c>
      <c r="J355" s="8" t="s">
        <v>52</v>
      </c>
      <c r="K355" s="13">
        <v>0</v>
      </c>
      <c r="L355" s="8" t="s">
        <v>52</v>
      </c>
      <c r="M355" s="13">
        <v>0</v>
      </c>
      <c r="N355" s="8" t="s">
        <v>52</v>
      </c>
      <c r="O355" s="13">
        <f t="shared" si="8"/>
        <v>8600</v>
      </c>
      <c r="P355" s="13">
        <v>0</v>
      </c>
      <c r="Q355" s="13">
        <v>0</v>
      </c>
      <c r="R355" s="13">
        <v>0</v>
      </c>
      <c r="S355" s="13">
        <v>0</v>
      </c>
      <c r="T355" s="13">
        <v>0</v>
      </c>
      <c r="U355" s="13">
        <v>0</v>
      </c>
      <c r="V355" s="13">
        <v>0</v>
      </c>
      <c r="W355" s="8" t="s">
        <v>2937</v>
      </c>
      <c r="X355" s="8" t="s">
        <v>52</v>
      </c>
      <c r="Y355" s="5" t="s">
        <v>52</v>
      </c>
      <c r="Z355" s="5" t="s">
        <v>52</v>
      </c>
      <c r="AA355" s="14"/>
      <c r="AB355" s="5" t="s">
        <v>52</v>
      </c>
    </row>
    <row r="356" spans="1:28" ht="30" customHeight="1">
      <c r="A356" s="8" t="s">
        <v>1348</v>
      </c>
      <c r="B356" s="17" t="s">
        <v>1346</v>
      </c>
      <c r="C356" s="17" t="s">
        <v>1347</v>
      </c>
      <c r="D356" s="18" t="s">
        <v>323</v>
      </c>
      <c r="E356" s="13">
        <v>11300</v>
      </c>
      <c r="F356" s="8" t="s">
        <v>52</v>
      </c>
      <c r="G356" s="13">
        <v>0</v>
      </c>
      <c r="H356" s="8" t="s">
        <v>52</v>
      </c>
      <c r="I356" s="13">
        <v>0</v>
      </c>
      <c r="J356" s="8" t="s">
        <v>52</v>
      </c>
      <c r="K356" s="13">
        <v>0</v>
      </c>
      <c r="L356" s="8" t="s">
        <v>52</v>
      </c>
      <c r="M356" s="13">
        <v>0</v>
      </c>
      <c r="N356" s="8" t="s">
        <v>52</v>
      </c>
      <c r="O356" s="13">
        <f t="shared" si="8"/>
        <v>11300</v>
      </c>
      <c r="P356" s="13">
        <v>0</v>
      </c>
      <c r="Q356" s="13">
        <v>0</v>
      </c>
      <c r="R356" s="13">
        <v>0</v>
      </c>
      <c r="S356" s="13">
        <v>0</v>
      </c>
      <c r="T356" s="13">
        <v>0</v>
      </c>
      <c r="U356" s="13">
        <v>0</v>
      </c>
      <c r="V356" s="13">
        <v>0</v>
      </c>
      <c r="W356" s="8" t="s">
        <v>2938</v>
      </c>
      <c r="X356" s="8" t="s">
        <v>52</v>
      </c>
      <c r="Y356" s="5" t="s">
        <v>52</v>
      </c>
      <c r="Z356" s="5" t="s">
        <v>52</v>
      </c>
      <c r="AA356" s="14"/>
      <c r="AB356" s="5" t="s">
        <v>52</v>
      </c>
    </row>
    <row r="357" spans="1:28" ht="30" customHeight="1">
      <c r="A357" s="8" t="s">
        <v>1351</v>
      </c>
      <c r="B357" s="17" t="s">
        <v>1346</v>
      </c>
      <c r="C357" s="17" t="s">
        <v>1350</v>
      </c>
      <c r="D357" s="18" t="s">
        <v>323</v>
      </c>
      <c r="E357" s="13">
        <v>13960</v>
      </c>
      <c r="F357" s="8" t="s">
        <v>52</v>
      </c>
      <c r="G357" s="13">
        <v>0</v>
      </c>
      <c r="H357" s="8" t="s">
        <v>52</v>
      </c>
      <c r="I357" s="13">
        <v>0</v>
      </c>
      <c r="J357" s="8" t="s">
        <v>52</v>
      </c>
      <c r="K357" s="13">
        <v>0</v>
      </c>
      <c r="L357" s="8" t="s">
        <v>52</v>
      </c>
      <c r="M357" s="13">
        <v>0</v>
      </c>
      <c r="N357" s="8" t="s">
        <v>52</v>
      </c>
      <c r="O357" s="13">
        <f t="shared" si="8"/>
        <v>13960</v>
      </c>
      <c r="P357" s="13">
        <v>0</v>
      </c>
      <c r="Q357" s="13">
        <v>0</v>
      </c>
      <c r="R357" s="13">
        <v>0</v>
      </c>
      <c r="S357" s="13">
        <v>0</v>
      </c>
      <c r="T357" s="13">
        <v>0</v>
      </c>
      <c r="U357" s="13">
        <v>0</v>
      </c>
      <c r="V357" s="13">
        <v>0</v>
      </c>
      <c r="W357" s="8" t="s">
        <v>2939</v>
      </c>
      <c r="X357" s="8" t="s">
        <v>52</v>
      </c>
      <c r="Y357" s="5" t="s">
        <v>52</v>
      </c>
      <c r="Z357" s="5" t="s">
        <v>52</v>
      </c>
      <c r="AA357" s="14"/>
      <c r="AB357" s="5" t="s">
        <v>52</v>
      </c>
    </row>
    <row r="358" spans="1:28" ht="30" customHeight="1">
      <c r="A358" s="8" t="s">
        <v>1355</v>
      </c>
      <c r="B358" s="17" t="s">
        <v>1353</v>
      </c>
      <c r="C358" s="17" t="s">
        <v>1354</v>
      </c>
      <c r="D358" s="18" t="s">
        <v>323</v>
      </c>
      <c r="E358" s="13">
        <v>6000</v>
      </c>
      <c r="F358" s="8" t="s">
        <v>52</v>
      </c>
      <c r="G358" s="13">
        <v>0</v>
      </c>
      <c r="H358" s="8" t="s">
        <v>52</v>
      </c>
      <c r="I358" s="13">
        <v>0</v>
      </c>
      <c r="J358" s="8" t="s">
        <v>52</v>
      </c>
      <c r="K358" s="13">
        <v>0</v>
      </c>
      <c r="L358" s="8" t="s">
        <v>52</v>
      </c>
      <c r="M358" s="13">
        <v>0</v>
      </c>
      <c r="N358" s="8" t="s">
        <v>52</v>
      </c>
      <c r="O358" s="13">
        <f t="shared" si="8"/>
        <v>6000</v>
      </c>
      <c r="P358" s="13">
        <v>0</v>
      </c>
      <c r="Q358" s="13">
        <v>0</v>
      </c>
      <c r="R358" s="13">
        <v>0</v>
      </c>
      <c r="S358" s="13">
        <v>0</v>
      </c>
      <c r="T358" s="13">
        <v>0</v>
      </c>
      <c r="U358" s="13">
        <v>0</v>
      </c>
      <c r="V358" s="13">
        <v>0</v>
      </c>
      <c r="W358" s="8" t="s">
        <v>2940</v>
      </c>
      <c r="X358" s="8" t="s">
        <v>52</v>
      </c>
      <c r="Y358" s="5" t="s">
        <v>52</v>
      </c>
      <c r="Z358" s="5" t="s">
        <v>52</v>
      </c>
      <c r="AA358" s="14"/>
      <c r="AB358" s="5" t="s">
        <v>52</v>
      </c>
    </row>
    <row r="359" spans="1:28" ht="30" customHeight="1">
      <c r="A359" s="8" t="s">
        <v>1359</v>
      </c>
      <c r="B359" s="17" t="s">
        <v>1357</v>
      </c>
      <c r="C359" s="17" t="s">
        <v>1358</v>
      </c>
      <c r="D359" s="18" t="s">
        <v>323</v>
      </c>
      <c r="E359" s="13">
        <v>6400</v>
      </c>
      <c r="F359" s="8" t="s">
        <v>52</v>
      </c>
      <c r="G359" s="13">
        <v>0</v>
      </c>
      <c r="H359" s="8" t="s">
        <v>52</v>
      </c>
      <c r="I359" s="13">
        <v>0</v>
      </c>
      <c r="J359" s="8" t="s">
        <v>52</v>
      </c>
      <c r="K359" s="13">
        <v>0</v>
      </c>
      <c r="L359" s="8" t="s">
        <v>52</v>
      </c>
      <c r="M359" s="13">
        <v>0</v>
      </c>
      <c r="N359" s="8" t="s">
        <v>52</v>
      </c>
      <c r="O359" s="13">
        <f t="shared" si="8"/>
        <v>6400</v>
      </c>
      <c r="P359" s="13">
        <v>0</v>
      </c>
      <c r="Q359" s="13">
        <v>0</v>
      </c>
      <c r="R359" s="13">
        <v>0</v>
      </c>
      <c r="S359" s="13">
        <v>0</v>
      </c>
      <c r="T359" s="13">
        <v>0</v>
      </c>
      <c r="U359" s="13">
        <v>0</v>
      </c>
      <c r="V359" s="13">
        <v>0</v>
      </c>
      <c r="W359" s="8" t="s">
        <v>2941</v>
      </c>
      <c r="X359" s="8" t="s">
        <v>52</v>
      </c>
      <c r="Y359" s="5" t="s">
        <v>52</v>
      </c>
      <c r="Z359" s="5" t="s">
        <v>52</v>
      </c>
      <c r="AA359" s="14"/>
      <c r="AB359" s="5" t="s">
        <v>52</v>
      </c>
    </row>
    <row r="360" spans="1:28" ht="30" customHeight="1">
      <c r="A360" s="8" t="s">
        <v>1363</v>
      </c>
      <c r="B360" s="17" t="s">
        <v>1361</v>
      </c>
      <c r="C360" s="17" t="s">
        <v>1362</v>
      </c>
      <c r="D360" s="18" t="s">
        <v>323</v>
      </c>
      <c r="E360" s="13">
        <v>6400</v>
      </c>
      <c r="F360" s="8" t="s">
        <v>52</v>
      </c>
      <c r="G360" s="13">
        <v>0</v>
      </c>
      <c r="H360" s="8" t="s">
        <v>52</v>
      </c>
      <c r="I360" s="13">
        <v>0</v>
      </c>
      <c r="J360" s="8" t="s">
        <v>52</v>
      </c>
      <c r="K360" s="13">
        <v>0</v>
      </c>
      <c r="L360" s="8" t="s">
        <v>52</v>
      </c>
      <c r="M360" s="13">
        <v>0</v>
      </c>
      <c r="N360" s="8" t="s">
        <v>52</v>
      </c>
      <c r="O360" s="13">
        <f t="shared" si="8"/>
        <v>6400</v>
      </c>
      <c r="P360" s="13">
        <v>0</v>
      </c>
      <c r="Q360" s="13">
        <v>0</v>
      </c>
      <c r="R360" s="13">
        <v>0</v>
      </c>
      <c r="S360" s="13">
        <v>0</v>
      </c>
      <c r="T360" s="13">
        <v>0</v>
      </c>
      <c r="U360" s="13">
        <v>0</v>
      </c>
      <c r="V360" s="13">
        <v>0</v>
      </c>
      <c r="W360" s="8" t="s">
        <v>2942</v>
      </c>
      <c r="X360" s="8" t="s">
        <v>52</v>
      </c>
      <c r="Y360" s="5" t="s">
        <v>52</v>
      </c>
      <c r="Z360" s="5" t="s">
        <v>52</v>
      </c>
      <c r="AA360" s="14"/>
      <c r="AB360" s="5" t="s">
        <v>52</v>
      </c>
    </row>
    <row r="361" spans="1:28" ht="30" customHeight="1">
      <c r="A361" s="8" t="s">
        <v>1367</v>
      </c>
      <c r="B361" s="17" t="s">
        <v>1365</v>
      </c>
      <c r="C361" s="17" t="s">
        <v>1366</v>
      </c>
      <c r="D361" s="18" t="s">
        <v>323</v>
      </c>
      <c r="E361" s="13">
        <v>6400</v>
      </c>
      <c r="F361" s="8" t="s">
        <v>52</v>
      </c>
      <c r="G361" s="13">
        <v>0</v>
      </c>
      <c r="H361" s="8" t="s">
        <v>52</v>
      </c>
      <c r="I361" s="13">
        <v>0</v>
      </c>
      <c r="J361" s="8" t="s">
        <v>52</v>
      </c>
      <c r="K361" s="13">
        <v>0</v>
      </c>
      <c r="L361" s="8" t="s">
        <v>52</v>
      </c>
      <c r="M361" s="13">
        <v>0</v>
      </c>
      <c r="N361" s="8" t="s">
        <v>52</v>
      </c>
      <c r="O361" s="13">
        <f t="shared" si="8"/>
        <v>6400</v>
      </c>
      <c r="P361" s="13">
        <v>0</v>
      </c>
      <c r="Q361" s="13">
        <v>0</v>
      </c>
      <c r="R361" s="13">
        <v>0</v>
      </c>
      <c r="S361" s="13">
        <v>0</v>
      </c>
      <c r="T361" s="13">
        <v>0</v>
      </c>
      <c r="U361" s="13">
        <v>0</v>
      </c>
      <c r="V361" s="13">
        <v>0</v>
      </c>
      <c r="W361" s="8" t="s">
        <v>2943</v>
      </c>
      <c r="X361" s="8" t="s">
        <v>52</v>
      </c>
      <c r="Y361" s="5" t="s">
        <v>52</v>
      </c>
      <c r="Z361" s="5" t="s">
        <v>52</v>
      </c>
      <c r="AA361" s="14"/>
      <c r="AB361" s="5" t="s">
        <v>52</v>
      </c>
    </row>
    <row r="362" spans="1:28" ht="30" customHeight="1">
      <c r="A362" s="8" t="s">
        <v>1372</v>
      </c>
      <c r="B362" s="17" t="s">
        <v>1369</v>
      </c>
      <c r="C362" s="17" t="s">
        <v>1370</v>
      </c>
      <c r="D362" s="18" t="s">
        <v>1371</v>
      </c>
      <c r="E362" s="13">
        <v>22100</v>
      </c>
      <c r="F362" s="8" t="s">
        <v>52</v>
      </c>
      <c r="G362" s="13">
        <v>0</v>
      </c>
      <c r="H362" s="8" t="s">
        <v>52</v>
      </c>
      <c r="I362" s="13">
        <v>0</v>
      </c>
      <c r="J362" s="8" t="s">
        <v>52</v>
      </c>
      <c r="K362" s="13">
        <v>0</v>
      </c>
      <c r="L362" s="8" t="s">
        <v>52</v>
      </c>
      <c r="M362" s="13">
        <v>0</v>
      </c>
      <c r="N362" s="8" t="s">
        <v>52</v>
      </c>
      <c r="O362" s="13">
        <f t="shared" si="8"/>
        <v>22100</v>
      </c>
      <c r="P362" s="13">
        <v>0</v>
      </c>
      <c r="Q362" s="13">
        <v>0</v>
      </c>
      <c r="R362" s="13">
        <v>0</v>
      </c>
      <c r="S362" s="13">
        <v>0</v>
      </c>
      <c r="T362" s="13">
        <v>0</v>
      </c>
      <c r="U362" s="13">
        <v>0</v>
      </c>
      <c r="V362" s="13">
        <v>0</v>
      </c>
      <c r="W362" s="8" t="s">
        <v>2944</v>
      </c>
      <c r="X362" s="8" t="s">
        <v>52</v>
      </c>
      <c r="Y362" s="5" t="s">
        <v>52</v>
      </c>
      <c r="Z362" s="5" t="s">
        <v>52</v>
      </c>
      <c r="AA362" s="14"/>
      <c r="AB362" s="5" t="s">
        <v>52</v>
      </c>
    </row>
    <row r="363" spans="1:28" ht="30" customHeight="1">
      <c r="A363" s="8" t="s">
        <v>1376</v>
      </c>
      <c r="B363" s="17" t="s">
        <v>1374</v>
      </c>
      <c r="C363" s="17" t="s">
        <v>1375</v>
      </c>
      <c r="D363" s="18" t="s">
        <v>1132</v>
      </c>
      <c r="E363" s="13">
        <v>43600</v>
      </c>
      <c r="F363" s="8" t="s">
        <v>52</v>
      </c>
      <c r="G363" s="13">
        <v>0</v>
      </c>
      <c r="H363" s="8" t="s">
        <v>52</v>
      </c>
      <c r="I363" s="13">
        <v>0</v>
      </c>
      <c r="J363" s="8" t="s">
        <v>52</v>
      </c>
      <c r="K363" s="13">
        <v>0</v>
      </c>
      <c r="L363" s="8" t="s">
        <v>52</v>
      </c>
      <c r="M363" s="13">
        <v>0</v>
      </c>
      <c r="N363" s="8" t="s">
        <v>52</v>
      </c>
      <c r="O363" s="13">
        <f t="shared" si="8"/>
        <v>43600</v>
      </c>
      <c r="P363" s="13">
        <v>0</v>
      </c>
      <c r="Q363" s="13">
        <v>0</v>
      </c>
      <c r="R363" s="13">
        <v>0</v>
      </c>
      <c r="S363" s="13">
        <v>0</v>
      </c>
      <c r="T363" s="13">
        <v>0</v>
      </c>
      <c r="U363" s="13">
        <v>0</v>
      </c>
      <c r="V363" s="13">
        <v>0</v>
      </c>
      <c r="W363" s="8" t="s">
        <v>2945</v>
      </c>
      <c r="X363" s="8" t="s">
        <v>52</v>
      </c>
      <c r="Y363" s="5" t="s">
        <v>52</v>
      </c>
      <c r="Z363" s="5" t="s">
        <v>52</v>
      </c>
      <c r="AA363" s="14"/>
      <c r="AB363" s="5" t="s">
        <v>52</v>
      </c>
    </row>
    <row r="364" spans="1:28" ht="30" customHeight="1">
      <c r="A364" s="8" t="s">
        <v>1380</v>
      </c>
      <c r="B364" s="17" t="s">
        <v>1378</v>
      </c>
      <c r="C364" s="17" t="s">
        <v>1379</v>
      </c>
      <c r="D364" s="18" t="s">
        <v>60</v>
      </c>
      <c r="E364" s="13">
        <v>752700</v>
      </c>
      <c r="F364" s="8" t="s">
        <v>52</v>
      </c>
      <c r="G364" s="13">
        <v>0</v>
      </c>
      <c r="H364" s="8" t="s">
        <v>52</v>
      </c>
      <c r="I364" s="13">
        <v>0</v>
      </c>
      <c r="J364" s="8" t="s">
        <v>52</v>
      </c>
      <c r="K364" s="13">
        <v>0</v>
      </c>
      <c r="L364" s="8" t="s">
        <v>52</v>
      </c>
      <c r="M364" s="13">
        <v>0</v>
      </c>
      <c r="N364" s="8" t="s">
        <v>52</v>
      </c>
      <c r="O364" s="13">
        <f t="shared" si="8"/>
        <v>752700</v>
      </c>
      <c r="P364" s="13">
        <v>0</v>
      </c>
      <c r="Q364" s="13">
        <v>0</v>
      </c>
      <c r="R364" s="13">
        <v>0</v>
      </c>
      <c r="S364" s="13">
        <v>0</v>
      </c>
      <c r="T364" s="13">
        <v>0</v>
      </c>
      <c r="U364" s="13">
        <v>0</v>
      </c>
      <c r="V364" s="13">
        <v>0</v>
      </c>
      <c r="W364" s="8" t="s">
        <v>2946</v>
      </c>
      <c r="X364" s="8" t="s">
        <v>52</v>
      </c>
      <c r="Y364" s="5" t="s">
        <v>52</v>
      </c>
      <c r="Z364" s="5" t="s">
        <v>52</v>
      </c>
      <c r="AA364" s="14"/>
      <c r="AB364" s="5" t="s">
        <v>52</v>
      </c>
    </row>
    <row r="365" spans="1:28" ht="30" customHeight="1">
      <c r="A365" s="8" t="s">
        <v>1275</v>
      </c>
      <c r="B365" s="17" t="s">
        <v>1273</v>
      </c>
      <c r="C365" s="17" t="s">
        <v>1274</v>
      </c>
      <c r="D365" s="18" t="s">
        <v>60</v>
      </c>
      <c r="E365" s="13">
        <v>63800000</v>
      </c>
      <c r="F365" s="8" t="s">
        <v>52</v>
      </c>
      <c r="G365" s="13">
        <v>0</v>
      </c>
      <c r="H365" s="8" t="s">
        <v>52</v>
      </c>
      <c r="I365" s="13">
        <v>0</v>
      </c>
      <c r="J365" s="8" t="s">
        <v>52</v>
      </c>
      <c r="K365" s="13">
        <v>0</v>
      </c>
      <c r="L365" s="8" t="s">
        <v>52</v>
      </c>
      <c r="M365" s="13">
        <v>0</v>
      </c>
      <c r="N365" s="8" t="s">
        <v>52</v>
      </c>
      <c r="O365" s="13">
        <f t="shared" si="8"/>
        <v>63800000</v>
      </c>
      <c r="P365" s="13">
        <v>0</v>
      </c>
      <c r="Q365" s="13">
        <v>0</v>
      </c>
      <c r="R365" s="13">
        <v>0</v>
      </c>
      <c r="S365" s="13">
        <v>0</v>
      </c>
      <c r="T365" s="13">
        <v>0</v>
      </c>
      <c r="U365" s="13">
        <v>0</v>
      </c>
      <c r="V365" s="13">
        <v>0</v>
      </c>
      <c r="W365" s="8" t="s">
        <v>2947</v>
      </c>
      <c r="X365" s="8" t="s">
        <v>52</v>
      </c>
      <c r="Y365" s="5" t="s">
        <v>52</v>
      </c>
      <c r="Z365" s="5" t="s">
        <v>52</v>
      </c>
      <c r="AA365" s="14"/>
      <c r="AB365" s="5" t="s">
        <v>52</v>
      </c>
    </row>
    <row r="366" spans="1:28" ht="30" customHeight="1">
      <c r="A366" s="8" t="s">
        <v>1389</v>
      </c>
      <c r="B366" s="17" t="s">
        <v>1388</v>
      </c>
      <c r="C366" s="17" t="s">
        <v>52</v>
      </c>
      <c r="D366" s="18" t="s">
        <v>52</v>
      </c>
      <c r="E366" s="13">
        <v>0</v>
      </c>
      <c r="F366" s="8" t="s">
        <v>52</v>
      </c>
      <c r="G366" s="13">
        <v>0</v>
      </c>
      <c r="H366" s="8" t="s">
        <v>52</v>
      </c>
      <c r="I366" s="13">
        <v>0</v>
      </c>
      <c r="J366" s="8" t="s">
        <v>52</v>
      </c>
      <c r="K366" s="13">
        <v>0</v>
      </c>
      <c r="L366" s="8" t="s">
        <v>52</v>
      </c>
      <c r="M366" s="13">
        <v>0</v>
      </c>
      <c r="N366" s="8" t="s">
        <v>52</v>
      </c>
      <c r="O366" s="13">
        <v>0</v>
      </c>
      <c r="P366" s="13">
        <v>0</v>
      </c>
      <c r="Q366" s="13">
        <v>0</v>
      </c>
      <c r="R366" s="13">
        <v>0</v>
      </c>
      <c r="S366" s="13">
        <v>0</v>
      </c>
      <c r="T366" s="13">
        <v>0</v>
      </c>
      <c r="U366" s="13">
        <v>0</v>
      </c>
      <c r="V366" s="13">
        <v>0</v>
      </c>
      <c r="W366" s="8" t="s">
        <v>2948</v>
      </c>
      <c r="X366" s="8" t="s">
        <v>52</v>
      </c>
      <c r="Y366" s="5" t="s">
        <v>52</v>
      </c>
      <c r="Z366" s="5" t="s">
        <v>52</v>
      </c>
      <c r="AA366" s="14"/>
      <c r="AB366" s="5" t="s">
        <v>52</v>
      </c>
    </row>
    <row r="367" spans="1:28" ht="30" customHeight="1">
      <c r="A367" s="8" t="s">
        <v>1393</v>
      </c>
      <c r="B367" s="17" t="s">
        <v>1391</v>
      </c>
      <c r="C367" s="17" t="s">
        <v>1392</v>
      </c>
      <c r="D367" s="18" t="s">
        <v>117</v>
      </c>
      <c r="E367" s="13">
        <v>375000</v>
      </c>
      <c r="F367" s="8" t="s">
        <v>52</v>
      </c>
      <c r="G367" s="13">
        <v>0</v>
      </c>
      <c r="H367" s="8" t="s">
        <v>52</v>
      </c>
      <c r="I367" s="13">
        <v>0</v>
      </c>
      <c r="J367" s="8" t="s">
        <v>52</v>
      </c>
      <c r="K367" s="13">
        <v>0</v>
      </c>
      <c r="L367" s="8" t="s">
        <v>52</v>
      </c>
      <c r="M367" s="13">
        <v>0</v>
      </c>
      <c r="N367" s="8" t="s">
        <v>52</v>
      </c>
      <c r="O367" s="13">
        <f>SMALL(E367:M367,COUNTIF(E367:M367,0)+1)</f>
        <v>375000</v>
      </c>
      <c r="P367" s="13">
        <v>0</v>
      </c>
      <c r="Q367" s="13">
        <v>0</v>
      </c>
      <c r="R367" s="13">
        <v>0</v>
      </c>
      <c r="S367" s="13">
        <v>0</v>
      </c>
      <c r="T367" s="13">
        <v>0</v>
      </c>
      <c r="U367" s="13">
        <v>0</v>
      </c>
      <c r="V367" s="13">
        <v>0</v>
      </c>
      <c r="W367" s="8" t="s">
        <v>2949</v>
      </c>
      <c r="X367" s="8" t="s">
        <v>52</v>
      </c>
      <c r="Y367" s="5" t="s">
        <v>52</v>
      </c>
      <c r="Z367" s="5" t="s">
        <v>52</v>
      </c>
      <c r="AA367" s="14"/>
      <c r="AB367" s="5" t="s">
        <v>52</v>
      </c>
    </row>
    <row r="368" spans="1:28" ht="30" customHeight="1">
      <c r="A368" s="8" t="s">
        <v>1396</v>
      </c>
      <c r="B368" s="17" t="s">
        <v>1391</v>
      </c>
      <c r="C368" s="17" t="s">
        <v>1395</v>
      </c>
      <c r="D368" s="18" t="s">
        <v>117</v>
      </c>
      <c r="E368" s="13">
        <v>615000</v>
      </c>
      <c r="F368" s="8" t="s">
        <v>52</v>
      </c>
      <c r="G368" s="13">
        <v>0</v>
      </c>
      <c r="H368" s="8" t="s">
        <v>52</v>
      </c>
      <c r="I368" s="13">
        <v>0</v>
      </c>
      <c r="J368" s="8" t="s">
        <v>52</v>
      </c>
      <c r="K368" s="13">
        <v>0</v>
      </c>
      <c r="L368" s="8" t="s">
        <v>52</v>
      </c>
      <c r="M368" s="13">
        <v>0</v>
      </c>
      <c r="N368" s="8" t="s">
        <v>52</v>
      </c>
      <c r="O368" s="13">
        <f>SMALL(E368:M368,COUNTIF(E368:M368,0)+1)</f>
        <v>615000</v>
      </c>
      <c r="P368" s="13">
        <v>0</v>
      </c>
      <c r="Q368" s="13">
        <v>0</v>
      </c>
      <c r="R368" s="13">
        <v>0</v>
      </c>
      <c r="S368" s="13">
        <v>0</v>
      </c>
      <c r="T368" s="13">
        <v>0</v>
      </c>
      <c r="U368" s="13">
        <v>0</v>
      </c>
      <c r="V368" s="13">
        <v>0</v>
      </c>
      <c r="W368" s="8" t="s">
        <v>2950</v>
      </c>
      <c r="X368" s="8" t="s">
        <v>52</v>
      </c>
      <c r="Y368" s="5" t="s">
        <v>52</v>
      </c>
      <c r="Z368" s="5" t="s">
        <v>52</v>
      </c>
      <c r="AA368" s="14"/>
      <c r="AB368" s="5" t="s">
        <v>52</v>
      </c>
    </row>
    <row r="369" spans="1:28" ht="30" customHeight="1">
      <c r="A369" s="8" t="s">
        <v>1399</v>
      </c>
      <c r="B369" s="17" t="s">
        <v>1391</v>
      </c>
      <c r="C369" s="17" t="s">
        <v>1398</v>
      </c>
      <c r="D369" s="18" t="s">
        <v>117</v>
      </c>
      <c r="E369" s="13">
        <v>995000</v>
      </c>
      <c r="F369" s="8" t="s">
        <v>52</v>
      </c>
      <c r="G369" s="13">
        <v>0</v>
      </c>
      <c r="H369" s="8" t="s">
        <v>52</v>
      </c>
      <c r="I369" s="13">
        <v>0</v>
      </c>
      <c r="J369" s="8" t="s">
        <v>52</v>
      </c>
      <c r="K369" s="13">
        <v>0</v>
      </c>
      <c r="L369" s="8" t="s">
        <v>52</v>
      </c>
      <c r="M369" s="13">
        <v>0</v>
      </c>
      <c r="N369" s="8" t="s">
        <v>52</v>
      </c>
      <c r="O369" s="13">
        <f>SMALL(E369:M369,COUNTIF(E369:M369,0)+1)</f>
        <v>995000</v>
      </c>
      <c r="P369" s="13">
        <v>0</v>
      </c>
      <c r="Q369" s="13">
        <v>0</v>
      </c>
      <c r="R369" s="13">
        <v>0</v>
      </c>
      <c r="S369" s="13">
        <v>0</v>
      </c>
      <c r="T369" s="13">
        <v>0</v>
      </c>
      <c r="U369" s="13">
        <v>0</v>
      </c>
      <c r="V369" s="13">
        <v>0</v>
      </c>
      <c r="W369" s="8" t="s">
        <v>2951</v>
      </c>
      <c r="X369" s="8" t="s">
        <v>52</v>
      </c>
      <c r="Y369" s="5" t="s">
        <v>52</v>
      </c>
      <c r="Z369" s="5" t="s">
        <v>52</v>
      </c>
      <c r="AA369" s="14"/>
      <c r="AB369" s="5" t="s">
        <v>52</v>
      </c>
    </row>
    <row r="370" spans="1:28" ht="30" customHeight="1">
      <c r="A370" s="8" t="s">
        <v>1402</v>
      </c>
      <c r="B370" s="17" t="s">
        <v>1401</v>
      </c>
      <c r="C370" s="17" t="s">
        <v>52</v>
      </c>
      <c r="D370" s="18" t="s">
        <v>52</v>
      </c>
      <c r="E370" s="13">
        <v>0</v>
      </c>
      <c r="F370" s="8" t="s">
        <v>52</v>
      </c>
      <c r="G370" s="13">
        <v>0</v>
      </c>
      <c r="H370" s="8" t="s">
        <v>52</v>
      </c>
      <c r="I370" s="13">
        <v>0</v>
      </c>
      <c r="J370" s="8" t="s">
        <v>52</v>
      </c>
      <c r="K370" s="13">
        <v>0</v>
      </c>
      <c r="L370" s="8" t="s">
        <v>52</v>
      </c>
      <c r="M370" s="13">
        <v>0</v>
      </c>
      <c r="N370" s="8" t="s">
        <v>52</v>
      </c>
      <c r="O370" s="13">
        <v>0</v>
      </c>
      <c r="P370" s="13">
        <v>0</v>
      </c>
      <c r="Q370" s="13">
        <v>0</v>
      </c>
      <c r="R370" s="13">
        <v>0</v>
      </c>
      <c r="S370" s="13">
        <v>0</v>
      </c>
      <c r="T370" s="13">
        <v>0</v>
      </c>
      <c r="U370" s="13">
        <v>0</v>
      </c>
      <c r="V370" s="13">
        <v>0</v>
      </c>
      <c r="W370" s="8" t="s">
        <v>2952</v>
      </c>
      <c r="X370" s="8" t="s">
        <v>52</v>
      </c>
      <c r="Y370" s="5" t="s">
        <v>52</v>
      </c>
      <c r="Z370" s="5" t="s">
        <v>52</v>
      </c>
      <c r="AA370" s="14"/>
      <c r="AB370" s="5" t="s">
        <v>52</v>
      </c>
    </row>
    <row r="371" spans="1:28" ht="30" customHeight="1">
      <c r="A371" s="8" t="s">
        <v>1406</v>
      </c>
      <c r="B371" s="17" t="s">
        <v>1404</v>
      </c>
      <c r="C371" s="17" t="s">
        <v>1405</v>
      </c>
      <c r="D371" s="18" t="s">
        <v>99</v>
      </c>
      <c r="E371" s="13">
        <v>17190</v>
      </c>
      <c r="F371" s="8" t="s">
        <v>52</v>
      </c>
      <c r="G371" s="13">
        <v>0</v>
      </c>
      <c r="H371" s="8" t="s">
        <v>52</v>
      </c>
      <c r="I371" s="13">
        <v>0</v>
      </c>
      <c r="J371" s="8" t="s">
        <v>52</v>
      </c>
      <c r="K371" s="13">
        <v>0</v>
      </c>
      <c r="L371" s="8" t="s">
        <v>52</v>
      </c>
      <c r="M371" s="13">
        <v>0</v>
      </c>
      <c r="N371" s="8" t="s">
        <v>52</v>
      </c>
      <c r="O371" s="13">
        <f t="shared" ref="O371:O381" si="9">SMALL(E371:M371,COUNTIF(E371:M371,0)+1)</f>
        <v>17190</v>
      </c>
      <c r="P371" s="13">
        <v>0</v>
      </c>
      <c r="Q371" s="13">
        <v>0</v>
      </c>
      <c r="R371" s="13">
        <v>0</v>
      </c>
      <c r="S371" s="13">
        <v>0</v>
      </c>
      <c r="T371" s="13">
        <v>0</v>
      </c>
      <c r="U371" s="13">
        <v>0</v>
      </c>
      <c r="V371" s="13">
        <v>0</v>
      </c>
      <c r="W371" s="8" t="s">
        <v>2953</v>
      </c>
      <c r="X371" s="8" t="s">
        <v>52</v>
      </c>
      <c r="Y371" s="5" t="s">
        <v>52</v>
      </c>
      <c r="Z371" s="5" t="s">
        <v>52</v>
      </c>
      <c r="AA371" s="14"/>
      <c r="AB371" s="5" t="s">
        <v>52</v>
      </c>
    </row>
    <row r="372" spans="1:28" ht="30" customHeight="1">
      <c r="A372" s="8" t="s">
        <v>1409</v>
      </c>
      <c r="B372" s="17" t="s">
        <v>1408</v>
      </c>
      <c r="C372" s="17" t="s">
        <v>1405</v>
      </c>
      <c r="D372" s="18" t="s">
        <v>99</v>
      </c>
      <c r="E372" s="13">
        <v>6170</v>
      </c>
      <c r="F372" s="8" t="s">
        <v>52</v>
      </c>
      <c r="G372" s="13">
        <v>0</v>
      </c>
      <c r="H372" s="8" t="s">
        <v>52</v>
      </c>
      <c r="I372" s="13">
        <v>0</v>
      </c>
      <c r="J372" s="8" t="s">
        <v>52</v>
      </c>
      <c r="K372" s="13">
        <v>0</v>
      </c>
      <c r="L372" s="8" t="s">
        <v>52</v>
      </c>
      <c r="M372" s="13">
        <v>0</v>
      </c>
      <c r="N372" s="8" t="s">
        <v>52</v>
      </c>
      <c r="O372" s="13">
        <f t="shared" si="9"/>
        <v>6170</v>
      </c>
      <c r="P372" s="13">
        <v>0</v>
      </c>
      <c r="Q372" s="13">
        <v>0</v>
      </c>
      <c r="R372" s="13">
        <v>0</v>
      </c>
      <c r="S372" s="13">
        <v>0</v>
      </c>
      <c r="T372" s="13">
        <v>0</v>
      </c>
      <c r="U372" s="13">
        <v>0</v>
      </c>
      <c r="V372" s="13">
        <v>0</v>
      </c>
      <c r="W372" s="8" t="s">
        <v>2954</v>
      </c>
      <c r="X372" s="8" t="s">
        <v>52</v>
      </c>
      <c r="Y372" s="5" t="s">
        <v>52</v>
      </c>
      <c r="Z372" s="5" t="s">
        <v>52</v>
      </c>
      <c r="AA372" s="14"/>
      <c r="AB372" s="5" t="s">
        <v>52</v>
      </c>
    </row>
    <row r="373" spans="1:28" ht="30" customHeight="1">
      <c r="A373" s="8" t="s">
        <v>1412</v>
      </c>
      <c r="B373" s="17" t="s">
        <v>1411</v>
      </c>
      <c r="C373" s="17" t="s">
        <v>1405</v>
      </c>
      <c r="D373" s="18" t="s">
        <v>99</v>
      </c>
      <c r="E373" s="13">
        <v>8070</v>
      </c>
      <c r="F373" s="8" t="s">
        <v>52</v>
      </c>
      <c r="G373" s="13">
        <v>0</v>
      </c>
      <c r="H373" s="8" t="s">
        <v>52</v>
      </c>
      <c r="I373" s="13">
        <v>0</v>
      </c>
      <c r="J373" s="8" t="s">
        <v>52</v>
      </c>
      <c r="K373" s="13">
        <v>0</v>
      </c>
      <c r="L373" s="8" t="s">
        <v>52</v>
      </c>
      <c r="M373" s="13">
        <v>0</v>
      </c>
      <c r="N373" s="8" t="s">
        <v>52</v>
      </c>
      <c r="O373" s="13">
        <f t="shared" si="9"/>
        <v>8070</v>
      </c>
      <c r="P373" s="13">
        <v>0</v>
      </c>
      <c r="Q373" s="13">
        <v>0</v>
      </c>
      <c r="R373" s="13">
        <v>0</v>
      </c>
      <c r="S373" s="13">
        <v>0</v>
      </c>
      <c r="T373" s="13">
        <v>0</v>
      </c>
      <c r="U373" s="13">
        <v>0</v>
      </c>
      <c r="V373" s="13">
        <v>0</v>
      </c>
      <c r="W373" s="8" t="s">
        <v>2955</v>
      </c>
      <c r="X373" s="8" t="s">
        <v>52</v>
      </c>
      <c r="Y373" s="5" t="s">
        <v>52</v>
      </c>
      <c r="Z373" s="5" t="s">
        <v>52</v>
      </c>
      <c r="AA373" s="14"/>
      <c r="AB373" s="5" t="s">
        <v>52</v>
      </c>
    </row>
    <row r="374" spans="1:28" ht="30" customHeight="1">
      <c r="A374" s="8" t="s">
        <v>1415</v>
      </c>
      <c r="B374" s="17" t="s">
        <v>1414</v>
      </c>
      <c r="C374" s="17" t="s">
        <v>1405</v>
      </c>
      <c r="D374" s="18" t="s">
        <v>1303</v>
      </c>
      <c r="E374" s="13">
        <v>14250</v>
      </c>
      <c r="F374" s="8" t="s">
        <v>52</v>
      </c>
      <c r="G374" s="13">
        <v>0</v>
      </c>
      <c r="H374" s="8" t="s">
        <v>52</v>
      </c>
      <c r="I374" s="13">
        <v>0</v>
      </c>
      <c r="J374" s="8" t="s">
        <v>52</v>
      </c>
      <c r="K374" s="13">
        <v>0</v>
      </c>
      <c r="L374" s="8" t="s">
        <v>52</v>
      </c>
      <c r="M374" s="13">
        <v>0</v>
      </c>
      <c r="N374" s="8" t="s">
        <v>52</v>
      </c>
      <c r="O374" s="13">
        <f t="shared" si="9"/>
        <v>14250</v>
      </c>
      <c r="P374" s="13">
        <v>0</v>
      </c>
      <c r="Q374" s="13">
        <v>0</v>
      </c>
      <c r="R374" s="13">
        <v>0</v>
      </c>
      <c r="S374" s="13">
        <v>0</v>
      </c>
      <c r="T374" s="13">
        <v>0</v>
      </c>
      <c r="U374" s="13">
        <v>0</v>
      </c>
      <c r="V374" s="13">
        <v>0</v>
      </c>
      <c r="W374" s="8" t="s">
        <v>2956</v>
      </c>
      <c r="X374" s="8" t="s">
        <v>52</v>
      </c>
      <c r="Y374" s="5" t="s">
        <v>52</v>
      </c>
      <c r="Z374" s="5" t="s">
        <v>52</v>
      </c>
      <c r="AA374" s="14"/>
      <c r="AB374" s="5" t="s">
        <v>52</v>
      </c>
    </row>
    <row r="375" spans="1:28" ht="30" customHeight="1">
      <c r="A375" s="8" t="s">
        <v>1419</v>
      </c>
      <c r="B375" s="17" t="s">
        <v>1417</v>
      </c>
      <c r="C375" s="17" t="s">
        <v>1418</v>
      </c>
      <c r="D375" s="18" t="s">
        <v>1303</v>
      </c>
      <c r="E375" s="13">
        <v>6740</v>
      </c>
      <c r="F375" s="8" t="s">
        <v>52</v>
      </c>
      <c r="G375" s="13">
        <v>0</v>
      </c>
      <c r="H375" s="8" t="s">
        <v>52</v>
      </c>
      <c r="I375" s="13">
        <v>0</v>
      </c>
      <c r="J375" s="8" t="s">
        <v>52</v>
      </c>
      <c r="K375" s="13">
        <v>0</v>
      </c>
      <c r="L375" s="8" t="s">
        <v>52</v>
      </c>
      <c r="M375" s="13">
        <v>0</v>
      </c>
      <c r="N375" s="8" t="s">
        <v>52</v>
      </c>
      <c r="O375" s="13">
        <f t="shared" si="9"/>
        <v>6740</v>
      </c>
      <c r="P375" s="13">
        <v>0</v>
      </c>
      <c r="Q375" s="13">
        <v>0</v>
      </c>
      <c r="R375" s="13">
        <v>0</v>
      </c>
      <c r="S375" s="13">
        <v>0</v>
      </c>
      <c r="T375" s="13">
        <v>0</v>
      </c>
      <c r="U375" s="13">
        <v>0</v>
      </c>
      <c r="V375" s="13">
        <v>0</v>
      </c>
      <c r="W375" s="8" t="s">
        <v>2957</v>
      </c>
      <c r="X375" s="8" t="s">
        <v>52</v>
      </c>
      <c r="Y375" s="5" t="s">
        <v>52</v>
      </c>
      <c r="Z375" s="5" t="s">
        <v>52</v>
      </c>
      <c r="AA375" s="14"/>
      <c r="AB375" s="5" t="s">
        <v>52</v>
      </c>
    </row>
    <row r="376" spans="1:28" ht="30" customHeight="1">
      <c r="A376" s="8" t="s">
        <v>1422</v>
      </c>
      <c r="B376" s="17" t="s">
        <v>1421</v>
      </c>
      <c r="C376" s="17" t="s">
        <v>52</v>
      </c>
      <c r="D376" s="18" t="s">
        <v>1303</v>
      </c>
      <c r="E376" s="13">
        <v>10730</v>
      </c>
      <c r="F376" s="8" t="s">
        <v>52</v>
      </c>
      <c r="G376" s="13">
        <v>0</v>
      </c>
      <c r="H376" s="8" t="s">
        <v>52</v>
      </c>
      <c r="I376" s="13">
        <v>0</v>
      </c>
      <c r="J376" s="8" t="s">
        <v>52</v>
      </c>
      <c r="K376" s="13">
        <v>0</v>
      </c>
      <c r="L376" s="8" t="s">
        <v>52</v>
      </c>
      <c r="M376" s="13">
        <v>0</v>
      </c>
      <c r="N376" s="8" t="s">
        <v>52</v>
      </c>
      <c r="O376" s="13">
        <f t="shared" si="9"/>
        <v>10730</v>
      </c>
      <c r="P376" s="13">
        <v>0</v>
      </c>
      <c r="Q376" s="13">
        <v>0</v>
      </c>
      <c r="R376" s="13">
        <v>0</v>
      </c>
      <c r="S376" s="13">
        <v>0</v>
      </c>
      <c r="T376" s="13">
        <v>0</v>
      </c>
      <c r="U376" s="13">
        <v>0</v>
      </c>
      <c r="V376" s="13">
        <v>0</v>
      </c>
      <c r="W376" s="8" t="s">
        <v>2958</v>
      </c>
      <c r="X376" s="8" t="s">
        <v>52</v>
      </c>
      <c r="Y376" s="5" t="s">
        <v>52</v>
      </c>
      <c r="Z376" s="5" t="s">
        <v>52</v>
      </c>
      <c r="AA376" s="14"/>
      <c r="AB376" s="5" t="s">
        <v>52</v>
      </c>
    </row>
    <row r="377" spans="1:28" ht="30" customHeight="1">
      <c r="A377" s="8" t="s">
        <v>1425</v>
      </c>
      <c r="B377" s="17" t="s">
        <v>1424</v>
      </c>
      <c r="C377" s="17" t="s">
        <v>52</v>
      </c>
      <c r="D377" s="18" t="s">
        <v>1303</v>
      </c>
      <c r="E377" s="13">
        <v>28500</v>
      </c>
      <c r="F377" s="8" t="s">
        <v>52</v>
      </c>
      <c r="G377" s="13">
        <v>0</v>
      </c>
      <c r="H377" s="8" t="s">
        <v>52</v>
      </c>
      <c r="I377" s="13">
        <v>0</v>
      </c>
      <c r="J377" s="8" t="s">
        <v>52</v>
      </c>
      <c r="K377" s="13">
        <v>0</v>
      </c>
      <c r="L377" s="8" t="s">
        <v>52</v>
      </c>
      <c r="M377" s="13">
        <v>0</v>
      </c>
      <c r="N377" s="8" t="s">
        <v>52</v>
      </c>
      <c r="O377" s="13">
        <f t="shared" si="9"/>
        <v>28500</v>
      </c>
      <c r="P377" s="13">
        <v>0</v>
      </c>
      <c r="Q377" s="13">
        <v>0</v>
      </c>
      <c r="R377" s="13">
        <v>0</v>
      </c>
      <c r="S377" s="13">
        <v>0</v>
      </c>
      <c r="T377" s="13">
        <v>0</v>
      </c>
      <c r="U377" s="13">
        <v>0</v>
      </c>
      <c r="V377" s="13">
        <v>0</v>
      </c>
      <c r="W377" s="8" t="s">
        <v>2959</v>
      </c>
      <c r="X377" s="8" t="s">
        <v>52</v>
      </c>
      <c r="Y377" s="5" t="s">
        <v>52</v>
      </c>
      <c r="Z377" s="5" t="s">
        <v>52</v>
      </c>
      <c r="AA377" s="14"/>
      <c r="AB377" s="5" t="s">
        <v>52</v>
      </c>
    </row>
    <row r="378" spans="1:28" ht="30" customHeight="1">
      <c r="A378" s="8" t="s">
        <v>1428</v>
      </c>
      <c r="B378" s="17" t="s">
        <v>1427</v>
      </c>
      <c r="C378" s="17" t="s">
        <v>52</v>
      </c>
      <c r="D378" s="18" t="s">
        <v>99</v>
      </c>
      <c r="E378" s="13">
        <v>4080</v>
      </c>
      <c r="F378" s="8" t="s">
        <v>52</v>
      </c>
      <c r="G378" s="13">
        <v>0</v>
      </c>
      <c r="H378" s="8" t="s">
        <v>52</v>
      </c>
      <c r="I378" s="13">
        <v>0</v>
      </c>
      <c r="J378" s="8" t="s">
        <v>52</v>
      </c>
      <c r="K378" s="13">
        <v>0</v>
      </c>
      <c r="L378" s="8" t="s">
        <v>52</v>
      </c>
      <c r="M378" s="13">
        <v>0</v>
      </c>
      <c r="N378" s="8" t="s">
        <v>52</v>
      </c>
      <c r="O378" s="13">
        <f t="shared" si="9"/>
        <v>4080</v>
      </c>
      <c r="P378" s="13">
        <v>0</v>
      </c>
      <c r="Q378" s="13">
        <v>0</v>
      </c>
      <c r="R378" s="13">
        <v>0</v>
      </c>
      <c r="S378" s="13">
        <v>0</v>
      </c>
      <c r="T378" s="13">
        <v>0</v>
      </c>
      <c r="U378" s="13">
        <v>0</v>
      </c>
      <c r="V378" s="13">
        <v>0</v>
      </c>
      <c r="W378" s="8" t="s">
        <v>2960</v>
      </c>
      <c r="X378" s="8" t="s">
        <v>52</v>
      </c>
      <c r="Y378" s="5" t="s">
        <v>52</v>
      </c>
      <c r="Z378" s="5" t="s">
        <v>52</v>
      </c>
      <c r="AA378" s="14"/>
      <c r="AB378" s="5" t="s">
        <v>52</v>
      </c>
    </row>
    <row r="379" spans="1:28" ht="30" customHeight="1">
      <c r="A379" s="8" t="s">
        <v>1431</v>
      </c>
      <c r="B379" s="17" t="s">
        <v>1430</v>
      </c>
      <c r="C379" s="17" t="s">
        <v>52</v>
      </c>
      <c r="D379" s="18" t="s">
        <v>90</v>
      </c>
      <c r="E379" s="13">
        <v>1425000</v>
      </c>
      <c r="F379" s="8" t="s">
        <v>52</v>
      </c>
      <c r="G379" s="13">
        <v>0</v>
      </c>
      <c r="H379" s="8" t="s">
        <v>52</v>
      </c>
      <c r="I379" s="13">
        <v>0</v>
      </c>
      <c r="J379" s="8" t="s">
        <v>52</v>
      </c>
      <c r="K379" s="13">
        <v>0</v>
      </c>
      <c r="L379" s="8" t="s">
        <v>52</v>
      </c>
      <c r="M379" s="13">
        <v>0</v>
      </c>
      <c r="N379" s="8" t="s">
        <v>52</v>
      </c>
      <c r="O379" s="13">
        <f t="shared" si="9"/>
        <v>1425000</v>
      </c>
      <c r="P379" s="13">
        <v>0</v>
      </c>
      <c r="Q379" s="13">
        <v>0</v>
      </c>
      <c r="R379" s="13">
        <v>0</v>
      </c>
      <c r="S379" s="13">
        <v>0</v>
      </c>
      <c r="T379" s="13">
        <v>0</v>
      </c>
      <c r="U379" s="13">
        <v>0</v>
      </c>
      <c r="V379" s="13">
        <v>0</v>
      </c>
      <c r="W379" s="8" t="s">
        <v>2961</v>
      </c>
      <c r="X379" s="8" t="s">
        <v>52</v>
      </c>
      <c r="Y379" s="5" t="s">
        <v>52</v>
      </c>
      <c r="Z379" s="5" t="s">
        <v>52</v>
      </c>
      <c r="AA379" s="14"/>
      <c r="AB379" s="5" t="s">
        <v>52</v>
      </c>
    </row>
    <row r="380" spans="1:28" ht="30" customHeight="1">
      <c r="A380" s="8" t="s">
        <v>1384</v>
      </c>
      <c r="B380" s="17" t="s">
        <v>1382</v>
      </c>
      <c r="C380" s="17" t="s">
        <v>1383</v>
      </c>
      <c r="D380" s="18" t="s">
        <v>90</v>
      </c>
      <c r="E380" s="13">
        <v>0</v>
      </c>
      <c r="F380" s="8" t="s">
        <v>52</v>
      </c>
      <c r="G380" s="13">
        <v>0</v>
      </c>
      <c r="H380" s="8" t="s">
        <v>52</v>
      </c>
      <c r="I380" s="13">
        <v>0</v>
      </c>
      <c r="J380" s="8" t="s">
        <v>52</v>
      </c>
      <c r="K380" s="13">
        <v>0</v>
      </c>
      <c r="L380" s="8" t="s">
        <v>52</v>
      </c>
      <c r="M380" s="13">
        <v>1389737</v>
      </c>
      <c r="N380" s="8" t="s">
        <v>52</v>
      </c>
      <c r="O380" s="13">
        <f t="shared" si="9"/>
        <v>1389737</v>
      </c>
      <c r="P380" s="13">
        <v>0</v>
      </c>
      <c r="Q380" s="13">
        <v>0</v>
      </c>
      <c r="R380" s="13">
        <v>0</v>
      </c>
      <c r="S380" s="13">
        <v>0</v>
      </c>
      <c r="T380" s="13">
        <v>0</v>
      </c>
      <c r="U380" s="13">
        <v>0</v>
      </c>
      <c r="V380" s="13">
        <v>0</v>
      </c>
      <c r="W380" s="8" t="s">
        <v>2962</v>
      </c>
      <c r="X380" s="8" t="s">
        <v>52</v>
      </c>
      <c r="Y380" s="5" t="s">
        <v>52</v>
      </c>
      <c r="Z380" s="5" t="s">
        <v>52</v>
      </c>
      <c r="AA380" s="14"/>
      <c r="AB380" s="5" t="s">
        <v>52</v>
      </c>
    </row>
    <row r="381" spans="1:28" ht="30" customHeight="1">
      <c r="A381" s="8" t="s">
        <v>1433</v>
      </c>
      <c r="B381" s="17" t="s">
        <v>1382</v>
      </c>
      <c r="C381" s="17" t="s">
        <v>1383</v>
      </c>
      <c r="D381" s="18" t="s">
        <v>90</v>
      </c>
      <c r="E381" s="13">
        <v>0</v>
      </c>
      <c r="F381" s="8" t="s">
        <v>52</v>
      </c>
      <c r="G381" s="13">
        <v>0</v>
      </c>
      <c r="H381" s="8" t="s">
        <v>52</v>
      </c>
      <c r="I381" s="13">
        <v>0</v>
      </c>
      <c r="J381" s="8" t="s">
        <v>52</v>
      </c>
      <c r="K381" s="13">
        <v>0</v>
      </c>
      <c r="L381" s="8" t="s">
        <v>52</v>
      </c>
      <c r="M381" s="13">
        <v>585751</v>
      </c>
      <c r="N381" s="8" t="s">
        <v>52</v>
      </c>
      <c r="O381" s="13">
        <f t="shared" si="9"/>
        <v>585751</v>
      </c>
      <c r="P381" s="13">
        <v>0</v>
      </c>
      <c r="Q381" s="13">
        <v>0</v>
      </c>
      <c r="R381" s="13">
        <v>0</v>
      </c>
      <c r="S381" s="13">
        <v>0</v>
      </c>
      <c r="T381" s="13">
        <v>0</v>
      </c>
      <c r="U381" s="13">
        <v>0</v>
      </c>
      <c r="V381" s="13">
        <v>0</v>
      </c>
      <c r="W381" s="8" t="s">
        <v>2963</v>
      </c>
      <c r="X381" s="8" t="s">
        <v>52</v>
      </c>
      <c r="Y381" s="5" t="s">
        <v>52</v>
      </c>
      <c r="Z381" s="5" t="s">
        <v>52</v>
      </c>
      <c r="AA381" s="14"/>
      <c r="AB381" s="5" t="s">
        <v>52</v>
      </c>
    </row>
  </sheetData>
  <mergeCells count="15">
    <mergeCell ref="Y3:Y4"/>
    <mergeCell ref="Z3:Z4"/>
    <mergeCell ref="AA3:AA4"/>
    <mergeCell ref="AB3:AB4"/>
    <mergeCell ref="A1:X1"/>
    <mergeCell ref="A2:X2"/>
    <mergeCell ref="A3:A4"/>
    <mergeCell ref="B3:B4"/>
    <mergeCell ref="C3:C4"/>
    <mergeCell ref="D3:D4"/>
    <mergeCell ref="E3:O3"/>
    <mergeCell ref="P3:P4"/>
    <mergeCell ref="Q3:V3"/>
    <mergeCell ref="W3:W4"/>
    <mergeCell ref="X3:X4"/>
  </mergeCells>
  <phoneticPr fontId="1" type="noConversion"/>
  <pageMargins left="0.78740157480314954" right="0" top="0.39370078740157477" bottom="0.39370078740157477" header="0" footer="0"/>
  <pageSetup paperSize="9" scale="4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0"/>
  <sheetViews>
    <sheetView workbookViewId="0"/>
  </sheetViews>
  <sheetFormatPr defaultRowHeight="16.5"/>
  <sheetData>
    <row r="1" spans="1:7">
      <c r="A1" t="s">
        <v>2964</v>
      </c>
    </row>
    <row r="2" spans="1:7">
      <c r="A2" s="2" t="s">
        <v>2965</v>
      </c>
      <c r="B2" t="s">
        <v>2966</v>
      </c>
    </row>
    <row r="3" spans="1:7">
      <c r="A3" s="2" t="s">
        <v>2967</v>
      </c>
      <c r="B3" t="s">
        <v>2968</v>
      </c>
    </row>
    <row r="4" spans="1:7">
      <c r="A4" s="2" t="s">
        <v>2969</v>
      </c>
      <c r="B4">
        <v>5</v>
      </c>
    </row>
    <row r="5" spans="1:7">
      <c r="A5" s="2" t="s">
        <v>2970</v>
      </c>
      <c r="B5">
        <v>5</v>
      </c>
    </row>
    <row r="6" spans="1:7">
      <c r="A6" s="2" t="s">
        <v>2971</v>
      </c>
      <c r="B6" t="s">
        <v>2972</v>
      </c>
    </row>
    <row r="7" spans="1:7">
      <c r="A7" s="2" t="s">
        <v>2973</v>
      </c>
      <c r="B7" t="s">
        <v>2966</v>
      </c>
      <c r="C7">
        <v>1</v>
      </c>
    </row>
    <row r="8" spans="1:7">
      <c r="A8" s="2" t="s">
        <v>2974</v>
      </c>
      <c r="B8" t="s">
        <v>2966</v>
      </c>
      <c r="C8">
        <v>2</v>
      </c>
    </row>
    <row r="9" spans="1:7">
      <c r="A9" s="2" t="s">
        <v>2975</v>
      </c>
      <c r="B9" t="s">
        <v>2418</v>
      </c>
      <c r="C9" t="s">
        <v>2420</v>
      </c>
      <c r="D9" t="s">
        <v>2421</v>
      </c>
      <c r="E9" t="s">
        <v>2422</v>
      </c>
      <c r="F9" t="s">
        <v>2423</v>
      </c>
      <c r="G9" t="s">
        <v>2976</v>
      </c>
    </row>
    <row r="10" spans="1:7">
      <c r="A10" s="2" t="s">
        <v>2977</v>
      </c>
      <c r="B10">
        <v>1153.3</v>
      </c>
      <c r="C10">
        <v>0</v>
      </c>
      <c r="D10">
        <v>0</v>
      </c>
    </row>
    <row r="11" spans="1:7">
      <c r="A11" s="2" t="s">
        <v>2978</v>
      </c>
      <c r="B11" t="s">
        <v>2979</v>
      </c>
      <c r="C11">
        <v>3</v>
      </c>
    </row>
    <row r="12" spans="1:7">
      <c r="A12" s="2" t="s">
        <v>2980</v>
      </c>
      <c r="B12" t="s">
        <v>2979</v>
      </c>
      <c r="C12">
        <v>3</v>
      </c>
    </row>
    <row r="13" spans="1:7">
      <c r="A13" s="2" t="s">
        <v>2981</v>
      </c>
      <c r="B13" t="s">
        <v>2979</v>
      </c>
      <c r="C13">
        <v>3</v>
      </c>
    </row>
    <row r="14" spans="1:7">
      <c r="A14" s="2" t="s">
        <v>2982</v>
      </c>
      <c r="B14" t="s">
        <v>2979</v>
      </c>
      <c r="C14">
        <v>3</v>
      </c>
    </row>
    <row r="15" spans="1:7">
      <c r="A15" s="2" t="s">
        <v>2983</v>
      </c>
      <c r="B15" t="s">
        <v>1462</v>
      </c>
      <c r="C15" t="s">
        <v>2984</v>
      </c>
      <c r="D15" t="s">
        <v>2984</v>
      </c>
      <c r="E15" t="s">
        <v>2984</v>
      </c>
      <c r="F15" t="s">
        <v>2984</v>
      </c>
    </row>
    <row r="16" spans="1:7">
      <c r="A16" s="2" t="s">
        <v>2985</v>
      </c>
      <c r="B16">
        <v>1.1100000000000001</v>
      </c>
      <c r="C16">
        <v>1.1200000000000001</v>
      </c>
    </row>
    <row r="17" spans="1:13">
      <c r="A17" s="2" t="s">
        <v>2986</v>
      </c>
      <c r="B17">
        <v>1</v>
      </c>
      <c r="C17">
        <v>1.5</v>
      </c>
      <c r="D17">
        <v>1.1599999999999999</v>
      </c>
      <c r="E17">
        <v>1.6</v>
      </c>
      <c r="F17">
        <v>1.6</v>
      </c>
      <c r="G17">
        <v>1.6</v>
      </c>
      <c r="H17">
        <v>1.94</v>
      </c>
      <c r="I17">
        <v>1.94</v>
      </c>
      <c r="J17">
        <v>1.94</v>
      </c>
      <c r="K17">
        <v>1</v>
      </c>
      <c r="L17">
        <v>1</v>
      </c>
      <c r="M17">
        <v>1</v>
      </c>
    </row>
    <row r="18" spans="1:13">
      <c r="A18" s="2" t="s">
        <v>2987</v>
      </c>
      <c r="B18">
        <v>1.25</v>
      </c>
      <c r="C18">
        <v>1.071</v>
      </c>
    </row>
    <row r="19" spans="1:13">
      <c r="A19" s="2" t="s">
        <v>2988</v>
      </c>
    </row>
    <row r="21" spans="1:13">
      <c r="A21" t="s">
        <v>2989</v>
      </c>
      <c r="B21" t="s">
        <v>2990</v>
      </c>
      <c r="C21" t="s">
        <v>2991</v>
      </c>
    </row>
    <row r="22" spans="1:13">
      <c r="A22">
        <v>1</v>
      </c>
      <c r="B22" t="s">
        <v>2992</v>
      </c>
      <c r="C22" t="s">
        <v>2993</v>
      </c>
    </row>
    <row r="23" spans="1:13">
      <c r="A23">
        <v>2</v>
      </c>
      <c r="B23" t="s">
        <v>2994</v>
      </c>
      <c r="C23" t="s">
        <v>2995</v>
      </c>
    </row>
    <row r="24" spans="1:13">
      <c r="A24">
        <v>3</v>
      </c>
      <c r="B24" t="s">
        <v>2996</v>
      </c>
      <c r="C24" t="s">
        <v>2997</v>
      </c>
    </row>
    <row r="25" spans="1:13">
      <c r="A25">
        <v>4</v>
      </c>
      <c r="B25" t="s">
        <v>2998</v>
      </c>
      <c r="C25" t="s">
        <v>2999</v>
      </c>
    </row>
    <row r="26" spans="1:13">
      <c r="A26">
        <v>5</v>
      </c>
      <c r="B26" t="s">
        <v>3000</v>
      </c>
    </row>
    <row r="27" spans="1:13">
      <c r="A27">
        <v>6</v>
      </c>
    </row>
    <row r="28" spans="1:13">
      <c r="A28">
        <v>7</v>
      </c>
      <c r="B28" t="s">
        <v>3001</v>
      </c>
    </row>
    <row r="29" spans="1:13">
      <c r="A29">
        <v>8</v>
      </c>
      <c r="B29" t="s">
        <v>3001</v>
      </c>
    </row>
    <row r="30" spans="1:13">
      <c r="A30">
        <v>9</v>
      </c>
      <c r="B30" t="s">
        <v>3001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10</vt:i4>
      </vt:variant>
    </vt:vector>
  </HeadingPairs>
  <TitlesOfParts>
    <vt:vector size="16" baseType="lpstr">
      <vt:lpstr>공종별집계표</vt:lpstr>
      <vt:lpstr>공종별내역서</vt:lpstr>
      <vt:lpstr>일위대가목록</vt:lpstr>
      <vt:lpstr>일위대가</vt:lpstr>
      <vt:lpstr>단가대비표</vt:lpstr>
      <vt:lpstr> 공사설정 </vt:lpstr>
      <vt:lpstr>공종별내역서!Print_Area</vt:lpstr>
      <vt:lpstr>공종별집계표!Print_Area</vt:lpstr>
      <vt:lpstr>단가대비표!Print_Area</vt:lpstr>
      <vt:lpstr>일위대가!Print_Area</vt:lpstr>
      <vt:lpstr>일위대가목록!Print_Area</vt:lpstr>
      <vt:lpstr>공종별내역서!Print_Titles</vt:lpstr>
      <vt:lpstr>공종별집계표!Print_Titles</vt:lpstr>
      <vt:lpstr>단가대비표!Print_Titles</vt:lpstr>
      <vt:lpstr>일위대가!Print_Titles</vt:lpstr>
      <vt:lpstr>일위대가목록!Print_Titles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2019-12-27T04:59:11Z</cp:lastPrinted>
  <dcterms:created xsi:type="dcterms:W3CDTF">2019-12-10T01:12:25Z</dcterms:created>
  <dcterms:modified xsi:type="dcterms:W3CDTF">2020-01-08T07:11:07Z</dcterms:modified>
</cp:coreProperties>
</file>